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Еразмус 2018_2019\Программы курсов для Эразмус 2019\Программы курсов_НУФВСУ_НОВЫЕ 2019\НУФВСУ\"/>
    </mc:Choice>
  </mc:AlternateContent>
  <bookViews>
    <workbookView xWindow="0" yWindow="60" windowWidth="20490" windowHeight="8385"/>
  </bookViews>
  <sheets>
    <sheet name="ФТ 2019 120 кред" sheetId="5" r:id="rId1"/>
  </sheets>
  <calcPr calcId="152511"/>
</workbook>
</file>

<file path=xl/calcChain.xml><?xml version="1.0" encoding="utf-8"?>
<calcChain xmlns="http://schemas.openxmlformats.org/spreadsheetml/2006/main">
  <c r="Q95" i="5" l="1"/>
  <c r="S96" i="5"/>
  <c r="BD89" i="5" l="1"/>
  <c r="BE89" i="5"/>
  <c r="BF89" i="5"/>
  <c r="BC89" i="5"/>
  <c r="BD82" i="5"/>
  <c r="BE82" i="5"/>
  <c r="BF82" i="5"/>
  <c r="BC82" i="5"/>
  <c r="BD73" i="5"/>
  <c r="BD92" i="5" s="1"/>
  <c r="BE73" i="5"/>
  <c r="BE91" i="5" s="1"/>
  <c r="BF73" i="5"/>
  <c r="BF91" i="5" s="1"/>
  <c r="BC73" i="5"/>
  <c r="BC92" i="5" s="1"/>
  <c r="AV57" i="5"/>
  <c r="U73" i="5"/>
  <c r="AQ65" i="5"/>
  <c r="AK65" i="5"/>
  <c r="Y65" i="5"/>
  <c r="W65" i="5"/>
  <c r="AI65" i="5" s="1"/>
  <c r="Y87" i="5"/>
  <c r="W87" i="5"/>
  <c r="AI88" i="5"/>
  <c r="AI81" i="5"/>
  <c r="Y68" i="5"/>
  <c r="AK68" i="5" s="1"/>
  <c r="W68" i="5"/>
  <c r="Y71" i="5"/>
  <c r="W71" i="5"/>
  <c r="Y77" i="5"/>
  <c r="W77" i="5"/>
  <c r="AQ71" i="5"/>
  <c r="Y70" i="5"/>
  <c r="AQ70" i="5" s="1"/>
  <c r="W70" i="5"/>
  <c r="AV59" i="5"/>
  <c r="Y69" i="5"/>
  <c r="W69" i="5"/>
  <c r="BC91" i="5" l="1"/>
  <c r="BF92" i="5"/>
  <c r="BE92" i="5"/>
  <c r="BD91" i="5"/>
  <c r="AI71" i="5"/>
  <c r="AI77" i="5"/>
  <c r="AI68" i="5"/>
  <c r="AI87" i="5"/>
  <c r="AI69" i="5"/>
  <c r="AI70" i="5"/>
  <c r="AV89" i="5"/>
  <c r="AK89" i="5"/>
  <c r="AG89" i="5"/>
  <c r="AE89" i="5"/>
  <c r="AC89" i="5"/>
  <c r="AA89" i="5"/>
  <c r="U89" i="5"/>
  <c r="AQ87" i="5"/>
  <c r="Y86" i="5"/>
  <c r="AQ86" i="5" s="1"/>
  <c r="W86" i="5"/>
  <c r="Y85" i="5"/>
  <c r="AQ85" i="5" s="1"/>
  <c r="W85" i="5"/>
  <c r="AQ84" i="5"/>
  <c r="Y84" i="5"/>
  <c r="W84" i="5"/>
  <c r="AV82" i="5"/>
  <c r="AG82" i="5"/>
  <c r="AE82" i="5"/>
  <c r="AC82" i="5"/>
  <c r="AA82" i="5"/>
  <c r="U82" i="5"/>
  <c r="Y80" i="5"/>
  <c r="AQ80" i="5" s="1"/>
  <c r="W80" i="5"/>
  <c r="Y79" i="5"/>
  <c r="AK79" i="5" s="1"/>
  <c r="AK82" i="5" s="1"/>
  <c r="W79" i="5"/>
  <c r="Y78" i="5"/>
  <c r="AQ78" i="5" s="1"/>
  <c r="W78" i="5"/>
  <c r="AQ77" i="5"/>
  <c r="Y76" i="5"/>
  <c r="AQ76" i="5" s="1"/>
  <c r="W76" i="5"/>
  <c r="AV73" i="5"/>
  <c r="AG73" i="5"/>
  <c r="AE73" i="5"/>
  <c r="AC73" i="5"/>
  <c r="AA73" i="5"/>
  <c r="AI72" i="5"/>
  <c r="Y67" i="5"/>
  <c r="AK67" i="5" s="1"/>
  <c r="W67" i="5"/>
  <c r="AQ66" i="5"/>
  <c r="AK66" i="5"/>
  <c r="W66" i="5"/>
  <c r="AI66" i="5" s="1"/>
  <c r="AQ64" i="5"/>
  <c r="AK64" i="5"/>
  <c r="Y64" i="5"/>
  <c r="W64" i="5"/>
  <c r="AV62" i="5"/>
  <c r="AC62" i="5"/>
  <c r="AA62" i="5"/>
  <c r="U62" i="5"/>
  <c r="AE61" i="5"/>
  <c r="AE62" i="5" s="1"/>
  <c r="W61" i="5"/>
  <c r="AI61" i="5" s="1"/>
  <c r="Y60" i="5"/>
  <c r="W60" i="5"/>
  <c r="Y59" i="5"/>
  <c r="W59" i="5"/>
  <c r="AQ58" i="5"/>
  <c r="W58" i="5"/>
  <c r="AQ57" i="5"/>
  <c r="AK57" i="5"/>
  <c r="AK62" i="5" s="1"/>
  <c r="Y57" i="5"/>
  <c r="W57" i="5"/>
  <c r="AQ56" i="5"/>
  <c r="Y56" i="5"/>
  <c r="W56" i="5"/>
  <c r="N35" i="5"/>
  <c r="N34" i="5"/>
  <c r="AQ62" i="5" l="1"/>
  <c r="AA90" i="5"/>
  <c r="U90" i="5"/>
  <c r="AC90" i="5"/>
  <c r="AG90" i="5"/>
  <c r="AE90" i="5"/>
  <c r="AQ82" i="5"/>
  <c r="Y62" i="5"/>
  <c r="AI57" i="5"/>
  <c r="AI59" i="5"/>
  <c r="AI60" i="5"/>
  <c r="W73" i="5"/>
  <c r="AK73" i="5"/>
  <c r="AK93" i="5" s="1"/>
  <c r="AI76" i="5"/>
  <c r="AI78" i="5"/>
  <c r="AI79" i="5"/>
  <c r="AI80" i="5"/>
  <c r="Y82" i="5"/>
  <c r="AI84" i="5"/>
  <c r="AQ89" i="5"/>
  <c r="AI56" i="5"/>
  <c r="Y73" i="5"/>
  <c r="AQ73" i="5"/>
  <c r="AI67" i="5"/>
  <c r="Y89" i="5"/>
  <c r="AI85" i="5"/>
  <c r="AI86" i="5"/>
  <c r="W89" i="5"/>
  <c r="W62" i="5"/>
  <c r="AI58" i="5"/>
  <c r="AI64" i="5"/>
  <c r="W82" i="5"/>
  <c r="W90" i="5" l="1"/>
  <c r="AI62" i="5"/>
  <c r="AK94" i="5"/>
  <c r="AQ93" i="5"/>
  <c r="AQ94" i="5"/>
  <c r="Y90" i="5"/>
  <c r="AI82" i="5"/>
  <c r="AI73" i="5"/>
  <c r="AI89" i="5"/>
  <c r="AI90" i="5" l="1"/>
</calcChain>
</file>

<file path=xl/sharedStrings.xml><?xml version="1.0" encoding="utf-8"?>
<sst xmlns="http://schemas.openxmlformats.org/spreadsheetml/2006/main" count="260" uniqueCount="162">
  <si>
    <t>на основі</t>
  </si>
  <si>
    <t>НАВЧАЛЬНИЙ ПЛАН</t>
  </si>
  <si>
    <t>Курс</t>
  </si>
  <si>
    <t>Вересень</t>
  </si>
  <si>
    <t>Жовтень</t>
  </si>
  <si>
    <t>Листопад</t>
  </si>
  <si>
    <t>Грудень</t>
  </si>
  <si>
    <t>Січень</t>
  </si>
  <si>
    <t>Лютий</t>
  </si>
  <si>
    <t>Березень</t>
  </si>
  <si>
    <t>Квітень</t>
  </si>
  <si>
    <t>Травень</t>
  </si>
  <si>
    <t>Червень</t>
  </si>
  <si>
    <t>Липень</t>
  </si>
  <si>
    <t>Серпень</t>
  </si>
  <si>
    <t>І</t>
  </si>
  <si>
    <t>ІІ</t>
  </si>
  <si>
    <t>1. ГРАФІК НАВЧАЛЬНОГО ПРОЦЕСУ</t>
  </si>
  <si>
    <t xml:space="preserve">Теоретичне навчання </t>
  </si>
  <si>
    <t>Екзаменаційна сесія</t>
  </si>
  <si>
    <t>Канікули</t>
  </si>
  <si>
    <t>Разом</t>
  </si>
  <si>
    <t>ІІІ. ПРАКТИКА</t>
  </si>
  <si>
    <t>Назва практики</t>
  </si>
  <si>
    <t>Семестр</t>
  </si>
  <si>
    <t>Тижні</t>
  </si>
  <si>
    <t>Шифр за ОПП</t>
  </si>
  <si>
    <t>Всього</t>
  </si>
  <si>
    <t>Аудиторні</t>
  </si>
  <si>
    <t>Самостійна робота</t>
  </si>
  <si>
    <t>у тому числі:</t>
  </si>
  <si>
    <t>лекції</t>
  </si>
  <si>
    <t xml:space="preserve">НАЗВА НАВЧАЛЬНОЇ ДИСЦИПЛІНИ </t>
  </si>
  <si>
    <t>Екзамени</t>
  </si>
  <si>
    <t>Заліки</t>
  </si>
  <si>
    <t>Кількість годин</t>
  </si>
  <si>
    <t>практичні</t>
  </si>
  <si>
    <t>лабораторні</t>
  </si>
  <si>
    <t>ІІ курс</t>
  </si>
  <si>
    <t>І курс</t>
  </si>
  <si>
    <t>Семестри</t>
  </si>
  <si>
    <t>Загальна кількість годин</t>
  </si>
  <si>
    <t>семінарські</t>
  </si>
  <si>
    <t>Ректор_________________ Є.В. Імас</t>
  </si>
  <si>
    <t>Міністерство освіти і науки України</t>
  </si>
  <si>
    <t>Національний університет фізичного виховання і спорту України</t>
  </si>
  <si>
    <t>I</t>
  </si>
  <si>
    <t>II</t>
  </si>
  <si>
    <t>Т</t>
  </si>
  <si>
    <t>С</t>
  </si>
  <si>
    <t>К</t>
  </si>
  <si>
    <t>Кількість екзаменів</t>
  </si>
  <si>
    <t>Кількість заліків</t>
  </si>
  <si>
    <t>ІІ. ЗВЕДЕНІ ДАНІ ПРО БЮДЖЕТ ЧАСУ, тижні</t>
  </si>
  <si>
    <t>ДР</t>
  </si>
  <si>
    <t>Професійно-орієнтована іноземна мова</t>
  </si>
  <si>
    <t>Усього:</t>
  </si>
  <si>
    <t>ІІІ</t>
  </si>
  <si>
    <t>екзамен</t>
  </si>
  <si>
    <t>Розподіл годин на тиждень</t>
  </si>
  <si>
    <t>Атестація здобувачів вищої освіти</t>
  </si>
  <si>
    <t>Кількість навчальних тижнів у семестрі</t>
  </si>
  <si>
    <t>1. ОБОВ'ЯЗКОВИЙ КОМПОНЕНТ</t>
  </si>
  <si>
    <t>IV. АТЕСТАЦІЯ ЗДОБУВАЧІВ ВИЩОЇ ОСВІТИ</t>
  </si>
  <si>
    <t>А</t>
  </si>
  <si>
    <t>Шифри навчальних дисциплін</t>
  </si>
  <si>
    <t xml:space="preserve">Погоджено: </t>
  </si>
  <si>
    <t>Перший проректор з науково-педагогічної роботи  _____________________         М.В. Дутчак</t>
  </si>
  <si>
    <t xml:space="preserve">введено в дію наказом ректора НУФВСУ </t>
  </si>
  <si>
    <t>Форма  атестації (екзамен, кваліфікаційна робота)</t>
  </si>
  <si>
    <t>Виконання кваліфікаційної роботи</t>
  </si>
  <si>
    <t>Кількість кваліфікаційних робіт</t>
  </si>
  <si>
    <t>1.1. ДИСЦИПЛІНИ СПЕЦІАЛЬНОСТІ</t>
  </si>
  <si>
    <t>Фізична терапія та ерготерапія при ендопротезуванні суглобів</t>
  </si>
  <si>
    <t>Клінічна практика з фізичної терапії</t>
  </si>
  <si>
    <t>Фізична терапія  в геронтології та геріатрії</t>
  </si>
  <si>
    <t>Клінічна практика</t>
  </si>
  <si>
    <t>Фізична терапія у нейрореабілітації</t>
  </si>
  <si>
    <t>Кінезотейпування</t>
  </si>
  <si>
    <t xml:space="preserve">Фізична  терапія  при хірургічних та онкохірургічних захворюваннях </t>
  </si>
  <si>
    <t>Завідувач кафедри фізичної терапії та ерготерапії _________________ О.Б. Лазарєва</t>
  </si>
  <si>
    <t>2. ВИБІРКОВИЙ КОМПОНЕНТ*:</t>
  </si>
  <si>
    <t>Блок 1</t>
  </si>
  <si>
    <t>Блок 2</t>
  </si>
  <si>
    <t xml:space="preserve">1.2. ДИСЦИПЛІНИ СПЕЦІАЛІЗАЦІЇ </t>
  </si>
  <si>
    <t>Фізична терапія при хронічному неспецефічному больовому синдромі</t>
  </si>
  <si>
    <t>А -  атестація здобувачів вищої освіти</t>
  </si>
  <si>
    <t>Інформаційні технології у науковій діяльності з фізичної тераії та ерготерапії</t>
  </si>
  <si>
    <t>Фізична терапія в комбустіології</t>
  </si>
  <si>
    <t>Фізична терапія  при ампутаціях кінцівок</t>
  </si>
  <si>
    <t>Фізична терапія дітей з органічними ураженнями нервової системи</t>
  </si>
  <si>
    <t>Аналіз нормальної та патологічної ходьби та підбір допоміжних засобів</t>
  </si>
  <si>
    <t>Разом:(Блок 1)</t>
  </si>
  <si>
    <t>Разом:(Блок 2)</t>
  </si>
  <si>
    <t>Кількість годин на тиждень (блок 1)</t>
  </si>
  <si>
    <t>Кількість годин на тиждень (блок 2)</t>
  </si>
  <si>
    <t>Форма контролю, розподіл за семестрами</t>
  </si>
  <si>
    <t>Кількість кредитів ЄКТС</t>
  </si>
  <si>
    <t>ПОЗНАЧЕННЯ:     Т - теоретичне навчання;  С - екзаменаційна сесія;   Пк - клінічна практика; Пм - магістерськка практика;  ВДр - виконання кваліфікаційної роботи</t>
  </si>
  <si>
    <t>Пк</t>
  </si>
  <si>
    <t>ІІ, ІІІ</t>
  </si>
  <si>
    <t xml:space="preserve"> ІІІ</t>
  </si>
  <si>
    <t>ЗАТВЕРДЖЕНО рішенням Вченої ради</t>
  </si>
  <si>
    <t>підготовки здобувачів освітнього ступеня магістра</t>
  </si>
  <si>
    <t>кваліфікація:</t>
  </si>
  <si>
    <t>строк навчання:</t>
  </si>
  <si>
    <t>здобутого ступеня</t>
  </si>
  <si>
    <t xml:space="preserve">форма навчання  </t>
  </si>
  <si>
    <t>денна</t>
  </si>
  <si>
    <r>
      <rPr>
        <sz val="12"/>
        <rFont val="Times New Roman"/>
        <family val="1"/>
        <charset val="204"/>
      </rPr>
      <t xml:space="preserve">галузь знань </t>
    </r>
    <r>
      <rPr>
        <b/>
        <sz val="12"/>
        <rFont val="Times New Roman"/>
        <family val="1"/>
        <charset val="204"/>
      </rPr>
      <t xml:space="preserve"> </t>
    </r>
    <r>
      <rPr>
        <b/>
        <u/>
        <sz val="12"/>
        <rFont val="Times New Roman"/>
        <family val="1"/>
        <charset val="204"/>
      </rPr>
      <t>22 Охорона здоров'я</t>
    </r>
  </si>
  <si>
    <t>Начальник навчально-методичного відділу               __________________         С. О. Герасименко</t>
  </si>
  <si>
    <t>кваліфікаційна робота</t>
  </si>
  <si>
    <t>Методи обстеженя у фізичній терапії</t>
  </si>
  <si>
    <t xml:space="preserve">Фізична терапія при травмі та політравмі </t>
  </si>
  <si>
    <t>Цілеоріентована терапія</t>
  </si>
  <si>
    <t>Методи наукового дослідження у ФТ та ЕТ</t>
  </si>
  <si>
    <t>Клінічна  практика</t>
  </si>
  <si>
    <r>
      <t>Громадське здоров</t>
    </r>
    <r>
      <rPr>
        <sz val="10"/>
        <rFont val="Calibri"/>
        <family val="2"/>
        <charset val="204"/>
      </rPr>
      <t>’</t>
    </r>
    <r>
      <rPr>
        <sz val="10"/>
        <rFont val="Times New Roman"/>
        <family val="1"/>
        <charset val="204"/>
      </rPr>
      <t xml:space="preserve">я </t>
    </r>
  </si>
  <si>
    <t>Мануальні методи у фізичній терапії</t>
  </si>
  <si>
    <t xml:space="preserve">Фізична терапія в  акушерстві, гінекології та педіатрії </t>
  </si>
  <si>
    <t>Лікувально-реабілітаційний масаж в неонатології та педіатрії</t>
  </si>
  <si>
    <t>Гарант освітньої програми      _____________________________ І. О. Жарова</t>
  </si>
  <si>
    <t>1 рік 10 міс.</t>
  </si>
  <si>
    <t>від 25.06.2019 р. № 162 - заг.</t>
  </si>
  <si>
    <t>від 24.06.2019 р. (протокол № 12), що</t>
  </si>
  <si>
    <t>Др</t>
  </si>
  <si>
    <r>
      <rPr>
        <sz val="12"/>
        <rFont val="Times New Roman"/>
        <family val="1"/>
        <charset val="204"/>
      </rPr>
      <t>спеціальність</t>
    </r>
    <r>
      <rPr>
        <b/>
        <sz val="12"/>
        <rFont val="Times New Roman"/>
        <family val="1"/>
        <charset val="204"/>
      </rPr>
      <t xml:space="preserve"> </t>
    </r>
    <r>
      <rPr>
        <b/>
        <u/>
        <sz val="12"/>
        <rFont val="Times New Roman"/>
        <family val="1"/>
        <charset val="204"/>
      </rPr>
      <t>227 Фізична терапія, ерготерапія</t>
    </r>
  </si>
  <si>
    <r>
      <t>спеціалізація</t>
    </r>
    <r>
      <rPr>
        <b/>
        <sz val="12"/>
        <rFont val="Times New Roman"/>
        <family val="1"/>
        <charset val="204"/>
      </rPr>
      <t xml:space="preserve">  </t>
    </r>
    <r>
      <rPr>
        <sz val="12"/>
        <rFont val="Times New Roman"/>
        <family val="1"/>
        <charset val="204"/>
      </rPr>
      <t xml:space="preserve">   </t>
    </r>
    <r>
      <rPr>
        <u/>
        <sz val="12"/>
        <rFont val="Times New Roman"/>
        <family val="1"/>
        <charset val="204"/>
      </rPr>
      <t xml:space="preserve">  </t>
    </r>
    <r>
      <rPr>
        <b/>
        <u/>
        <sz val="12"/>
        <rFont val="Times New Roman"/>
        <family val="1"/>
        <charset val="204"/>
      </rPr>
      <t>Фізична терапія</t>
    </r>
  </si>
  <si>
    <r>
      <rPr>
        <sz val="12"/>
        <rFont val="Times New Roman"/>
        <family val="1"/>
        <charset val="204"/>
      </rPr>
      <t>освітьно-професійна програма</t>
    </r>
    <r>
      <rPr>
        <b/>
        <u/>
        <sz val="12"/>
        <rFont val="Times New Roman"/>
        <family val="1"/>
        <charset val="204"/>
      </rPr>
      <t xml:space="preserve">   Фізична терапія</t>
    </r>
  </si>
  <si>
    <t>магістр  фізичної терапії, ерготерапії</t>
  </si>
  <si>
    <t>за спецалізацією "Фізична терапія"</t>
  </si>
  <si>
    <t>(освітньо-кваліфікаційного рівня) бакалавра</t>
  </si>
  <si>
    <t>* Вибірковий компонент включає 2 блоки  (кожен блок - 30 кредитів ЄКТС), студент може обрати лише один блок</t>
  </si>
  <si>
    <t>Фізична терапія при хронічних неспецифічних захворюваннях сучасності</t>
  </si>
  <si>
    <t>ОК.ЦС1</t>
  </si>
  <si>
    <t>ОК.ЦС2</t>
  </si>
  <si>
    <t>ОК.ЦС3</t>
  </si>
  <si>
    <t>ОК.ЦС4</t>
  </si>
  <si>
    <t>ОК.ЦС5</t>
  </si>
  <si>
    <t>ОК.ЦС6</t>
  </si>
  <si>
    <t>ОК.ФТ1</t>
  </si>
  <si>
    <t>ОК.ФТ2</t>
  </si>
  <si>
    <t>ОК.ФТ3</t>
  </si>
  <si>
    <t>ОК.ФТ4</t>
  </si>
  <si>
    <t>ОК.ФТ5</t>
  </si>
  <si>
    <t>ОК.ФТ6</t>
  </si>
  <si>
    <t>ОК.ФТ7</t>
  </si>
  <si>
    <t>ОК.ФТ8</t>
  </si>
  <si>
    <t>ОК.ФТ9</t>
  </si>
  <si>
    <t>ВК.ФТ5</t>
  </si>
  <si>
    <t>ВК.ФТ6</t>
  </si>
  <si>
    <t>ВК.ФТ1</t>
  </si>
  <si>
    <t>ВК.ФТ2</t>
  </si>
  <si>
    <t>ВК.ФТ3</t>
  </si>
  <si>
    <t>ВК.ФТ4</t>
  </si>
  <si>
    <t>ВК.ФТ7</t>
  </si>
  <si>
    <t>ВК.ФТ8</t>
  </si>
  <si>
    <t>ВК.ФТ9</t>
  </si>
  <si>
    <t>ВК.ФТ10</t>
  </si>
  <si>
    <t>ВК.ФТ11</t>
  </si>
  <si>
    <t xml:space="preserve">ОК.ЦС2/ОК.ФТ2/ОК.ФТ3/ОК.ФТ4/ОК.ФТ5 </t>
  </si>
  <si>
    <t>«THIS PROJECT HAS BEEN FUNDED WITH SUPPORT FROM THE EUROPEAN COMMISSION. THIS CURRICULUM REFLECTS THE VIEWS ONLY OF THE AUTHOR, AND THE COMMISSION CANNOT BE HELD RESPONSIBLE FOR ANY USE WHICH MAY BE MADE OF THE INFORMATION CONTAINED THEREIN»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</si>
</sst>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0"/>
      <name val="Arial Cyr"/>
      <charset val="204"/>
    </font>
    <font>
      <b/>
      <i/>
      <sz val="10"/>
      <name val="Times New Roman"/>
      <family val="1"/>
      <charset val="204"/>
    </font>
    <font>
      <sz val="10"/>
      <name val="Times New Roman"/>
      <family val="1"/>
      <charset val="204"/>
    </font>
    <font>
      <b/>
      <sz val="10"/>
      <name val="Times New Roman"/>
      <family val="1"/>
      <charset val="204"/>
    </font>
    <font>
      <sz val="10"/>
      <name val="Arial Cyr"/>
      <charset val="204"/>
    </font>
    <font>
      <sz val="12"/>
      <name val="Times New Roman"/>
      <family val="1"/>
      <charset val="204"/>
    </font>
    <font>
      <b/>
      <sz val="12"/>
      <name val="Times New Roman"/>
      <family val="1"/>
      <charset val="204"/>
    </font>
    <font>
      <b/>
      <sz val="16"/>
      <name val="Times New Roman"/>
      <family val="1"/>
      <charset val="204"/>
    </font>
    <font>
      <sz val="14"/>
      <name val="Times New Roman"/>
      <family val="1"/>
      <charset val="204"/>
    </font>
    <font>
      <b/>
      <sz val="15"/>
      <name val="Times New Roman"/>
      <family val="1"/>
      <charset val="204"/>
    </font>
    <font>
      <b/>
      <sz val="14"/>
      <name val="Times New Roman"/>
      <family val="1"/>
      <charset val="204"/>
    </font>
    <font>
      <b/>
      <u/>
      <sz val="12"/>
      <name val="Times New Roman"/>
      <family val="1"/>
      <charset val="204"/>
    </font>
    <font>
      <u/>
      <sz val="12"/>
      <name val="Times New Roman"/>
      <family val="1"/>
      <charset val="204"/>
    </font>
    <font>
      <b/>
      <sz val="9"/>
      <name val="Times New Roman"/>
      <family val="1"/>
      <charset val="204"/>
    </font>
    <font>
      <sz val="9"/>
      <name val="Times New Roman"/>
      <family val="1"/>
      <charset val="204"/>
    </font>
    <font>
      <sz val="10"/>
      <name val="Calibri"/>
      <family val="2"/>
      <charset val="204"/>
    </font>
    <font>
      <b/>
      <sz val="10"/>
      <name val="Arial Cyr"/>
      <charset val="204"/>
    </font>
  </fonts>
  <fills count="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rgb="FF92D050"/>
        <bgColor indexed="64"/>
      </patternFill>
    </fill>
    <fill>
      <patternFill patternType="solid">
        <fgColor theme="8" tint="0.39997558519241921"/>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4" fillId="0" borderId="0"/>
  </cellStyleXfs>
  <cellXfs count="137">
    <xf numFmtId="0" fontId="0" fillId="0" borderId="0" xfId="0"/>
    <xf numFmtId="0" fontId="2" fillId="0" borderId="1" xfId="0" applyFont="1" applyBorder="1" applyAlignment="1">
      <alignment horizontal="center" vertical="center" textRotation="90"/>
    </xf>
    <xf numFmtId="0" fontId="2" fillId="0" borderId="1" xfId="0" applyFont="1" applyBorder="1" applyAlignment="1">
      <alignment vertical="center" textRotation="90"/>
    </xf>
    <xf numFmtId="0" fontId="2" fillId="0" borderId="0" xfId="0" applyFont="1" applyAlignment="1">
      <alignment vertical="center" textRotation="90" wrapText="1"/>
    </xf>
    <xf numFmtId="0" fontId="2" fillId="0" borderId="1" xfId="0" applyFont="1" applyBorder="1" applyAlignment="1">
      <alignment vertical="center"/>
    </xf>
    <xf numFmtId="0" fontId="3" fillId="0" borderId="0" xfId="0" applyFont="1" applyAlignment="1">
      <alignment vertical="center"/>
    </xf>
    <xf numFmtId="0" fontId="2" fillId="0" borderId="0" xfId="0" applyFont="1" applyBorder="1" applyAlignment="1">
      <alignment horizontal="center" vertical="center"/>
    </xf>
    <xf numFmtId="0" fontId="3" fillId="0" borderId="0" xfId="1" applyFont="1" applyBorder="1" applyAlignment="1">
      <alignment horizontal="left"/>
    </xf>
    <xf numFmtId="0" fontId="4" fillId="0" borderId="0" xfId="1" applyFont="1" applyBorder="1" applyAlignment="1"/>
    <xf numFmtId="0" fontId="3" fillId="0" borderId="0" xfId="1" applyFont="1" applyBorder="1" applyAlignment="1">
      <alignment horizontal="center"/>
    </xf>
    <xf numFmtId="0" fontId="8" fillId="0" borderId="0" xfId="1" applyFont="1"/>
    <xf numFmtId="0" fontId="2" fillId="0" borderId="0" xfId="0" applyFont="1" applyAlignment="1">
      <alignment horizontal="center" vertical="center"/>
    </xf>
    <xf numFmtId="0" fontId="2" fillId="0" borderId="0" xfId="0" applyFont="1" applyAlignment="1">
      <alignment vertical="center"/>
    </xf>
    <xf numFmtId="0" fontId="2" fillId="0" borderId="0" xfId="0" applyFont="1"/>
    <xf numFmtId="0" fontId="0" fillId="0" borderId="1" xfId="0" applyBorder="1"/>
    <xf numFmtId="0" fontId="0" fillId="3" borderId="1" xfId="0" applyFill="1" applyBorder="1"/>
    <xf numFmtId="0" fontId="2" fillId="0" borderId="0" xfId="0" applyFont="1" applyAlignment="1">
      <alignment horizontal="center"/>
    </xf>
    <xf numFmtId="0" fontId="2" fillId="0" borderId="0" xfId="0" applyFont="1" applyAlignment="1"/>
    <xf numFmtId="0" fontId="5" fillId="0" borderId="0" xfId="1" applyFont="1" applyAlignment="1"/>
    <xf numFmtId="0" fontId="2" fillId="0" borderId="0" xfId="1" applyFont="1" applyAlignment="1"/>
    <xf numFmtId="0" fontId="6" fillId="0" borderId="0" xfId="1" applyFont="1" applyAlignment="1"/>
    <xf numFmtId="0" fontId="4" fillId="0" borderId="0" xfId="1" applyAlignment="1"/>
    <xf numFmtId="0" fontId="7" fillId="0" borderId="0" xfId="1" applyFont="1" applyAlignment="1">
      <alignment horizontal="center"/>
    </xf>
    <xf numFmtId="0" fontId="5" fillId="0" borderId="0" xfId="1" applyFont="1"/>
    <xf numFmtId="0" fontId="2" fillId="0" borderId="0" xfId="1" applyFont="1"/>
    <xf numFmtId="0" fontId="9" fillId="0" borderId="0" xfId="1" applyFont="1" applyAlignment="1">
      <alignment horizontal="center"/>
    </xf>
    <xf numFmtId="0" fontId="10" fillId="0" borderId="0" xfId="1" applyFont="1" applyAlignment="1">
      <alignment horizontal="center"/>
    </xf>
    <xf numFmtId="0" fontId="9" fillId="0" borderId="0" xfId="1" applyFont="1" applyAlignment="1"/>
    <xf numFmtId="0" fontId="7" fillId="0" borderId="0" xfId="1" applyFont="1" applyAlignment="1"/>
    <xf numFmtId="0" fontId="6" fillId="0" borderId="0" xfId="1" applyFont="1"/>
    <xf numFmtId="0" fontId="6" fillId="0" borderId="0" xfId="1" applyFont="1" applyBorder="1" applyAlignment="1">
      <alignment vertical="center"/>
    </xf>
    <xf numFmtId="0" fontId="6" fillId="0" borderId="0" xfId="1" applyFont="1" applyAlignment="1">
      <alignment horizontal="left" vertical="center"/>
    </xf>
    <xf numFmtId="0" fontId="2" fillId="0" borderId="0"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0" xfId="0" applyFont="1" applyBorder="1" applyAlignment="1">
      <alignment vertical="center"/>
    </xf>
    <xf numFmtId="0" fontId="2" fillId="0" borderId="1" xfId="0" applyFont="1" applyBorder="1"/>
    <xf numFmtId="0" fontId="2" fillId="0" borderId="1" xfId="0" applyFont="1" applyBorder="1" applyAlignment="1">
      <alignment horizontal="center" vertical="center"/>
    </xf>
    <xf numFmtId="0" fontId="2" fillId="0" borderId="0" xfId="0" applyFont="1" applyBorder="1" applyAlignment="1">
      <alignment horizontal="center" vertical="center" wrapText="1"/>
    </xf>
    <xf numFmtId="0" fontId="2" fillId="0" borderId="1" xfId="0" applyFont="1" applyFill="1" applyBorder="1" applyAlignment="1">
      <alignment horizontal="center" vertical="center"/>
    </xf>
    <xf numFmtId="0" fontId="0" fillId="0" borderId="0" xfId="0" applyBorder="1"/>
    <xf numFmtId="0" fontId="0" fillId="6" borderId="1" xfId="0" applyFill="1" applyBorder="1"/>
    <xf numFmtId="0" fontId="0" fillId="7" borderId="1" xfId="0" applyFill="1" applyBorder="1"/>
    <xf numFmtId="0" fontId="2" fillId="8" borderId="1" xfId="0" applyFont="1" applyFill="1" applyBorder="1" applyAlignment="1">
      <alignment horizontal="center"/>
    </xf>
    <xf numFmtId="0" fontId="14" fillId="0" borderId="0" xfId="0" applyFont="1" applyFill="1" applyBorder="1" applyAlignment="1">
      <alignment horizontal="center" vertical="center" wrapText="1"/>
    </xf>
    <xf numFmtId="0" fontId="2" fillId="0" borderId="0" xfId="0" applyFont="1" applyAlignment="1">
      <alignment vertical="center" wrapText="1"/>
    </xf>
    <xf numFmtId="0" fontId="0" fillId="0" borderId="0" xfId="0" applyAlignment="1">
      <alignment wrapText="1"/>
    </xf>
    <xf numFmtId="0" fontId="3" fillId="0" borderId="0" xfId="0" applyFont="1" applyAlignment="1">
      <alignment horizontal="left" vertical="center" wrapText="1"/>
    </xf>
    <xf numFmtId="0" fontId="5" fillId="0" borderId="0" xfId="1" applyFont="1"/>
    <xf numFmtId="164" fontId="2" fillId="2" borderId="1" xfId="0" applyNumberFormat="1" applyFont="1" applyFill="1" applyBorder="1" applyAlignment="1">
      <alignment horizontal="center" vertical="center"/>
    </xf>
    <xf numFmtId="164" fontId="0" fillId="2" borderId="1" xfId="0" applyNumberFormat="1" applyFill="1" applyBorder="1"/>
    <xf numFmtId="164" fontId="2" fillId="2" borderId="6" xfId="0" applyNumberFormat="1" applyFont="1" applyFill="1" applyBorder="1" applyAlignment="1">
      <alignment horizontal="center" vertical="center"/>
    </xf>
    <xf numFmtId="164" fontId="2" fillId="2" borderId="3" xfId="0" applyNumberFormat="1" applyFont="1" applyFill="1" applyBorder="1" applyAlignment="1">
      <alignment horizontal="center" vertical="center"/>
    </xf>
    <xf numFmtId="164" fontId="2" fillId="2" borderId="4"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164" fontId="3" fillId="4" borderId="1" xfId="0" applyNumberFormat="1" applyFont="1" applyFill="1" applyBorder="1" applyAlignment="1">
      <alignment horizontal="center" vertical="center"/>
    </xf>
    <xf numFmtId="164" fontId="0" fillId="0" borderId="1" xfId="0" applyNumberFormat="1" applyBorder="1"/>
    <xf numFmtId="0" fontId="3" fillId="0" borderId="1" xfId="0" applyFont="1" applyBorder="1" applyAlignment="1">
      <alignment horizontal="center" vertical="center"/>
    </xf>
    <xf numFmtId="0" fontId="2" fillId="0" borderId="1" xfId="0" applyFont="1" applyFill="1" applyBorder="1" applyAlignment="1">
      <alignment horizontal="left" vertical="center" wrapText="1"/>
    </xf>
    <xf numFmtId="0" fontId="2" fillId="2" borderId="1" xfId="0" applyFont="1" applyFill="1" applyBorder="1" applyAlignment="1">
      <alignment horizontal="center" vertical="center"/>
    </xf>
    <xf numFmtId="0" fontId="3" fillId="4" borderId="1" xfId="0" applyFont="1" applyFill="1" applyBorder="1" applyAlignment="1">
      <alignment horizontal="center" vertical="center"/>
    </xf>
    <xf numFmtId="0" fontId="2" fillId="0" borderId="6"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3" fillId="0" borderId="1" xfId="0" applyFont="1" applyBorder="1" applyAlignment="1">
      <alignment horizontal="center" vertical="center" wrapText="1"/>
    </xf>
    <xf numFmtId="0" fontId="16" fillId="0" borderId="1" xfId="0" applyFont="1" applyBorder="1" applyAlignment="1">
      <alignment horizontal="center"/>
    </xf>
    <xf numFmtId="0" fontId="3" fillId="0" borderId="0" xfId="0" applyFont="1" applyAlignment="1">
      <alignment horizontal="left" vertical="center"/>
    </xf>
    <xf numFmtId="0" fontId="2" fillId="0" borderId="0" xfId="0" applyFont="1" applyAlignment="1">
      <alignment horizontal="left" vertical="center"/>
    </xf>
    <xf numFmtId="0" fontId="3" fillId="0" borderId="1" xfId="0" applyFont="1" applyBorder="1" applyAlignment="1">
      <alignment horizontal="left" vertical="center"/>
    </xf>
    <xf numFmtId="0" fontId="3" fillId="0" borderId="1" xfId="0" applyFont="1" applyFill="1" applyBorder="1" applyAlignment="1">
      <alignment horizontal="center" vertical="center"/>
    </xf>
    <xf numFmtId="1" fontId="2" fillId="0" borderId="1" xfId="0" applyNumberFormat="1" applyFont="1" applyFill="1" applyBorder="1" applyAlignment="1">
      <alignment horizontal="center" vertical="center"/>
    </xf>
    <xf numFmtId="1" fontId="3" fillId="0" borderId="1" xfId="0" applyNumberFormat="1" applyFont="1" applyFill="1" applyBorder="1" applyAlignment="1">
      <alignment horizontal="center" vertical="center"/>
    </xf>
    <xf numFmtId="0" fontId="0" fillId="0" borderId="1" xfId="0" applyFill="1" applyBorder="1"/>
    <xf numFmtId="164" fontId="3" fillId="3" borderId="1" xfId="0" applyNumberFormat="1" applyFont="1" applyFill="1" applyBorder="1" applyAlignment="1">
      <alignment horizontal="center" vertical="center"/>
    </xf>
    <xf numFmtId="0" fontId="3" fillId="0" borderId="1" xfId="0" applyFont="1" applyFill="1" applyBorder="1" applyAlignment="1">
      <alignment horizontal="left" vertical="center"/>
    </xf>
    <xf numFmtId="0" fontId="3"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applyAlignment="1">
      <alignment horizontal="left" vertical="center"/>
    </xf>
    <xf numFmtId="0" fontId="2" fillId="0" borderId="1" xfId="0" applyFont="1" applyBorder="1" applyAlignment="1">
      <alignment horizontal="left" vertical="center" wrapText="1"/>
    </xf>
    <xf numFmtId="0" fontId="1" fillId="0" borderId="1" xfId="0" applyFont="1" applyBorder="1" applyAlignment="1">
      <alignment horizontal="center" vertical="center"/>
    </xf>
    <xf numFmtId="164" fontId="0" fillId="3" borderId="1" xfId="0" applyNumberFormat="1" applyFill="1" applyBorder="1"/>
    <xf numFmtId="164" fontId="3" fillId="5" borderId="1" xfId="0" applyNumberFormat="1" applyFont="1" applyFill="1" applyBorder="1" applyAlignment="1">
      <alignment horizontal="center" vertical="center"/>
    </xf>
    <xf numFmtId="0" fontId="3" fillId="5" borderId="1" xfId="0" applyFont="1" applyFill="1" applyBorder="1" applyAlignment="1">
      <alignment horizontal="center" vertical="center"/>
    </xf>
    <xf numFmtId="0" fontId="3" fillId="5" borderId="1" xfId="0" applyFont="1" applyFill="1" applyBorder="1" applyAlignment="1">
      <alignment horizontal="left" vertical="center"/>
    </xf>
    <xf numFmtId="0" fontId="2" fillId="0" borderId="6"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4" borderId="1" xfId="0" applyFont="1" applyFill="1" applyBorder="1" applyAlignment="1">
      <alignment horizontal="center" vertical="center"/>
    </xf>
    <xf numFmtId="0" fontId="3" fillId="4" borderId="1" xfId="0" applyFont="1" applyFill="1" applyBorder="1" applyAlignment="1">
      <alignment horizontal="left" vertical="center"/>
    </xf>
    <xf numFmtId="0" fontId="2" fillId="0" borderId="6"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Border="1" applyAlignment="1">
      <alignment horizontal="left" vertical="center"/>
    </xf>
    <xf numFmtId="0" fontId="2" fillId="2"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 xfId="0" applyFont="1" applyBorder="1" applyAlignment="1">
      <alignment horizontal="center" vertical="center" textRotation="90" wrapText="1"/>
    </xf>
    <xf numFmtId="0" fontId="3" fillId="0" borderId="1" xfId="0" applyFont="1" applyBorder="1" applyAlignment="1">
      <alignment horizontal="center" vertical="center" textRotation="90"/>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2" fillId="0" borderId="3" xfId="0" applyFont="1" applyBorder="1" applyAlignment="1">
      <alignment horizontal="center" vertical="center"/>
    </xf>
    <xf numFmtId="0" fontId="2" fillId="0" borderId="0" xfId="0" applyFont="1" applyFill="1" applyBorder="1" applyAlignment="1">
      <alignment horizontal="center" vertical="center"/>
    </xf>
    <xf numFmtId="0" fontId="2" fillId="0" borderId="0" xfId="0" applyFont="1" applyBorder="1" applyAlignment="1">
      <alignment vertical="center"/>
    </xf>
    <xf numFmtId="0" fontId="3" fillId="0" borderId="0" xfId="0" applyFont="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 xfId="0" applyFont="1" applyBorder="1" applyAlignment="1">
      <alignment horizontal="center" vertical="center" textRotation="90" wrapText="1"/>
    </xf>
    <xf numFmtId="0" fontId="2" fillId="0" borderId="7" xfId="0" applyFont="1" applyBorder="1" applyAlignment="1">
      <alignment horizontal="center" vertical="center" textRotation="90"/>
    </xf>
    <xf numFmtId="0" fontId="2" fillId="0" borderId="9" xfId="0" applyFont="1" applyBorder="1" applyAlignment="1">
      <alignment horizontal="center" vertical="center" textRotation="90"/>
    </xf>
    <xf numFmtId="0" fontId="2" fillId="0" borderId="5" xfId="0" applyFont="1" applyBorder="1" applyAlignment="1">
      <alignment horizontal="center" vertical="center" textRotation="90"/>
    </xf>
    <xf numFmtId="0" fontId="2" fillId="0" borderId="10" xfId="0" applyFont="1" applyBorder="1" applyAlignment="1">
      <alignment horizontal="center" vertical="center" textRotation="90"/>
    </xf>
    <xf numFmtId="0" fontId="2" fillId="0" borderId="11" xfId="0" applyFont="1" applyBorder="1" applyAlignment="1">
      <alignment horizontal="center" vertical="center" textRotation="90"/>
    </xf>
    <xf numFmtId="0" fontId="2" fillId="0" borderId="12" xfId="0" applyFont="1" applyBorder="1" applyAlignment="1">
      <alignment horizontal="center" vertical="center" textRotation="90"/>
    </xf>
    <xf numFmtId="0" fontId="2" fillId="0" borderId="14" xfId="0" applyFont="1" applyBorder="1" applyAlignment="1">
      <alignment horizontal="center" vertical="center" textRotation="90"/>
    </xf>
    <xf numFmtId="0" fontId="2" fillId="0" borderId="15" xfId="0" applyFont="1" applyBorder="1" applyAlignment="1">
      <alignment horizontal="center" vertical="center" textRotation="90"/>
    </xf>
    <xf numFmtId="0" fontId="2" fillId="0" borderId="2" xfId="0" applyFont="1" applyBorder="1" applyAlignment="1">
      <alignment horizontal="center" vertical="center" textRotation="90"/>
    </xf>
    <xf numFmtId="0" fontId="2" fillId="0" borderId="7" xfId="0" applyFont="1" applyBorder="1" applyAlignment="1">
      <alignment horizontal="center" vertical="center" textRotation="90" wrapText="1"/>
    </xf>
    <xf numFmtId="0" fontId="2" fillId="0" borderId="9" xfId="0" applyFont="1" applyBorder="1" applyAlignment="1">
      <alignment horizontal="center" vertical="center" textRotation="90" wrapText="1"/>
    </xf>
    <xf numFmtId="0" fontId="2" fillId="0" borderId="5" xfId="0" applyFont="1" applyBorder="1" applyAlignment="1">
      <alignment horizontal="center" vertical="center" textRotation="90" wrapText="1"/>
    </xf>
    <xf numFmtId="0" fontId="2" fillId="0" borderId="10"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12" xfId="0" applyFont="1" applyBorder="1" applyAlignment="1">
      <alignment horizontal="center" vertical="center" textRotation="90" wrapText="1"/>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303"/>
  <sheetViews>
    <sheetView tabSelected="1" topLeftCell="A94" zoomScaleNormal="100" workbookViewId="0">
      <selection activeCell="Z112" sqref="Z112"/>
    </sheetView>
  </sheetViews>
  <sheetFormatPr defaultRowHeight="12.75" x14ac:dyDescent="0.2"/>
  <cols>
    <col min="1" max="1" width="3.42578125" style="12" customWidth="1"/>
    <col min="2" max="2" width="3.28515625" style="12" customWidth="1"/>
    <col min="3" max="3" width="3.140625" style="12" customWidth="1"/>
    <col min="4" max="4" width="2.85546875" style="12" customWidth="1"/>
    <col min="5" max="5" width="3.28515625" style="12" customWidth="1"/>
    <col min="6" max="6" width="3" style="12" customWidth="1"/>
    <col min="7" max="7" width="4.5703125" style="12" customWidth="1"/>
    <col min="8" max="8" width="3.28515625" style="12" customWidth="1"/>
    <col min="9" max="9" width="3" style="12" customWidth="1"/>
    <col min="10" max="10" width="2.85546875" style="12" customWidth="1"/>
    <col min="11" max="11" width="3.140625" style="12" customWidth="1"/>
    <col min="12" max="13" width="3.28515625" style="12" customWidth="1"/>
    <col min="14" max="14" width="3.42578125" style="12" customWidth="1"/>
    <col min="15" max="16" width="2.85546875" style="12" customWidth="1"/>
    <col min="17" max="20" width="3.7109375" style="12" customWidth="1"/>
    <col min="21" max="21" width="3.28515625" style="12" customWidth="1"/>
    <col min="22" max="22" width="3" style="12" customWidth="1"/>
    <col min="23" max="23" width="3.28515625" style="12" customWidth="1"/>
    <col min="24" max="24" width="3.140625" style="12" customWidth="1"/>
    <col min="25" max="25" width="3.85546875" style="12" customWidth="1"/>
    <col min="26" max="26" width="4" style="12" customWidth="1"/>
    <col min="27" max="27" width="3.7109375" style="12" customWidth="1"/>
    <col min="28" max="28" width="3.28515625" style="12" customWidth="1"/>
    <col min="29" max="30" width="3.140625" style="12" customWidth="1"/>
    <col min="31" max="31" width="3.42578125" style="12" customWidth="1"/>
    <col min="32" max="32" width="3.5703125" style="12" customWidth="1"/>
    <col min="33" max="33" width="3.28515625" style="12" customWidth="1"/>
    <col min="34" max="34" width="3.85546875" style="12" customWidth="1"/>
    <col min="35" max="36" width="3.28515625" style="12" customWidth="1"/>
    <col min="37" max="38" width="3.42578125" style="12" customWidth="1"/>
    <col min="39" max="39" width="2.85546875" style="12" customWidth="1"/>
    <col min="40" max="40" width="3.42578125" style="12" customWidth="1"/>
    <col min="41" max="41" width="2.85546875" style="12" customWidth="1"/>
    <col min="42" max="42" width="3" style="12" customWidth="1"/>
    <col min="43" max="43" width="3.28515625" style="12" customWidth="1"/>
    <col min="44" max="44" width="3.42578125" style="12" customWidth="1"/>
    <col min="45" max="45" width="3.5703125" style="12" customWidth="1"/>
    <col min="46" max="46" width="3" style="12" customWidth="1"/>
    <col min="47" max="47" width="3.28515625" style="12" customWidth="1"/>
    <col min="48" max="48" width="3.85546875" style="12" customWidth="1"/>
    <col min="49" max="49" width="3.28515625" style="12" customWidth="1"/>
    <col min="50" max="50" width="3" style="12" customWidth="1"/>
    <col min="51" max="51" width="3.5703125" style="12" customWidth="1"/>
    <col min="52" max="52" width="3" style="12" customWidth="1"/>
    <col min="53" max="53" width="15.28515625" style="12" customWidth="1"/>
    <col min="54" max="54" width="3.28515625" style="12" customWidth="1"/>
    <col min="55" max="61" width="0" hidden="1" customWidth="1"/>
    <col min="70" max="16384" width="9.140625" style="12"/>
  </cols>
  <sheetData>
    <row r="1" spans="1:41" ht="15.75" x14ac:dyDescent="0.25">
      <c r="A1" s="18" t="s">
        <v>102</v>
      </c>
      <c r="B1" s="24"/>
      <c r="C1" s="19"/>
      <c r="D1" s="19"/>
      <c r="E1" s="19"/>
      <c r="F1" s="19"/>
      <c r="G1" s="19"/>
      <c r="H1" s="19"/>
      <c r="I1" s="19"/>
      <c r="J1" s="19"/>
      <c r="K1" s="19"/>
      <c r="L1" s="19"/>
      <c r="M1" s="19"/>
      <c r="N1" s="19"/>
      <c r="O1" s="19"/>
      <c r="P1" s="24"/>
      <c r="Q1" s="24"/>
      <c r="R1" s="24"/>
      <c r="S1" s="24"/>
      <c r="T1" s="24"/>
      <c r="U1" s="24"/>
      <c r="V1" s="24"/>
      <c r="W1" s="24"/>
      <c r="X1" s="24"/>
      <c r="Y1" s="24"/>
      <c r="Z1" s="24"/>
      <c r="AA1" s="24"/>
      <c r="AB1" s="24"/>
      <c r="AC1" s="24"/>
      <c r="AD1" s="24"/>
      <c r="AE1" s="24"/>
      <c r="AF1" s="24"/>
      <c r="AG1" s="24"/>
      <c r="AH1" s="24"/>
      <c r="AI1" s="24"/>
      <c r="AJ1" s="24"/>
      <c r="AK1" s="24"/>
      <c r="AL1" s="24"/>
      <c r="AM1" s="24"/>
      <c r="AN1" s="24"/>
      <c r="AO1" s="24"/>
    </row>
    <row r="2" spans="1:41" ht="15.75" x14ac:dyDescent="0.25">
      <c r="A2" s="18" t="s">
        <v>124</v>
      </c>
      <c r="B2" s="24"/>
      <c r="C2" s="19"/>
      <c r="D2" s="19"/>
      <c r="E2" s="19"/>
      <c r="F2" s="19"/>
      <c r="G2" s="19"/>
      <c r="H2" s="19"/>
      <c r="I2" s="19"/>
      <c r="J2" s="19"/>
      <c r="K2" s="19"/>
      <c r="L2" s="19"/>
      <c r="M2" s="19"/>
      <c r="N2" s="19"/>
      <c r="O2" s="19"/>
      <c r="P2" s="24"/>
      <c r="Q2" s="24"/>
      <c r="R2" s="24"/>
      <c r="S2" s="24"/>
      <c r="T2" s="24"/>
      <c r="U2" s="24"/>
      <c r="V2" s="24"/>
      <c r="W2" s="24"/>
      <c r="X2" s="24"/>
      <c r="Y2" s="24"/>
      <c r="Z2" s="24"/>
      <c r="AA2" s="24"/>
      <c r="AB2" s="24"/>
      <c r="AC2" s="24"/>
      <c r="AD2" s="24"/>
      <c r="AE2" s="24"/>
      <c r="AF2" s="24"/>
      <c r="AG2" s="24"/>
      <c r="AH2" s="24"/>
      <c r="AI2" s="24"/>
      <c r="AJ2" s="24"/>
      <c r="AK2" s="24"/>
      <c r="AL2" s="24"/>
      <c r="AM2" s="24"/>
      <c r="AN2" s="24"/>
      <c r="AO2" s="24"/>
    </row>
    <row r="3" spans="1:41" ht="15.75" x14ac:dyDescent="0.25">
      <c r="A3" s="18" t="s">
        <v>68</v>
      </c>
      <c r="B3" s="24"/>
      <c r="C3" s="19"/>
      <c r="D3" s="19"/>
      <c r="E3" s="19"/>
      <c r="F3" s="19"/>
      <c r="G3" s="19"/>
      <c r="H3" s="19"/>
      <c r="I3" s="19"/>
      <c r="J3" s="19"/>
      <c r="K3" s="19"/>
      <c r="L3" s="19"/>
      <c r="M3" s="19"/>
      <c r="N3" s="19"/>
      <c r="O3" s="19"/>
      <c r="P3" s="24"/>
      <c r="Q3" s="24"/>
      <c r="R3" s="24"/>
      <c r="S3" s="24"/>
      <c r="T3" s="24"/>
      <c r="U3" s="24"/>
      <c r="V3" s="24"/>
      <c r="W3" s="24"/>
      <c r="X3" s="24"/>
      <c r="Y3" s="24"/>
      <c r="Z3" s="24"/>
      <c r="AA3" s="24"/>
      <c r="AB3" s="24"/>
      <c r="AC3" s="24"/>
      <c r="AD3" s="24"/>
      <c r="AE3" s="24"/>
      <c r="AF3" s="24"/>
      <c r="AG3" s="24"/>
      <c r="AH3" s="24"/>
      <c r="AI3" s="24"/>
      <c r="AJ3" s="24"/>
      <c r="AK3" s="24"/>
      <c r="AL3" s="24"/>
      <c r="AM3" s="24"/>
      <c r="AN3" s="24"/>
      <c r="AO3" s="24"/>
    </row>
    <row r="4" spans="1:41" ht="15.75" x14ac:dyDescent="0.25">
      <c r="A4" s="48" t="s">
        <v>123</v>
      </c>
      <c r="B4" s="48"/>
      <c r="C4" s="48"/>
      <c r="D4" s="48"/>
      <c r="E4" s="48"/>
      <c r="F4" s="48"/>
      <c r="G4" s="48"/>
      <c r="H4" s="48"/>
      <c r="I4" s="48"/>
      <c r="J4" s="48"/>
      <c r="K4" s="48"/>
      <c r="L4" s="48"/>
      <c r="M4" s="48"/>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row>
    <row r="5" spans="1:41" ht="15.75" x14ac:dyDescent="0.25">
      <c r="A5" s="20" t="s">
        <v>43</v>
      </c>
      <c r="B5" s="21"/>
      <c r="C5" s="21"/>
      <c r="D5" s="21"/>
      <c r="E5" s="21"/>
      <c r="F5" s="21"/>
      <c r="G5" s="21"/>
      <c r="H5" s="21"/>
      <c r="I5" s="21"/>
      <c r="J5" s="21"/>
      <c r="K5" s="21"/>
      <c r="L5" s="21"/>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row>
    <row r="6" spans="1:41" ht="20.25" x14ac:dyDescent="0.3">
      <c r="A6" s="24"/>
      <c r="B6" s="24"/>
      <c r="C6" s="24"/>
      <c r="D6" s="24"/>
      <c r="E6" s="24"/>
      <c r="F6" s="24"/>
      <c r="G6" s="24"/>
      <c r="H6" s="24"/>
      <c r="I6" s="24"/>
      <c r="J6" s="24"/>
      <c r="K6" s="24"/>
      <c r="L6" s="24"/>
      <c r="M6" s="24"/>
      <c r="N6" s="24"/>
      <c r="O6" s="24"/>
      <c r="P6" s="22"/>
      <c r="Q6" s="22"/>
      <c r="R6" s="22"/>
      <c r="S6" s="22"/>
      <c r="T6" s="22"/>
      <c r="U6" s="22"/>
      <c r="V6" s="22"/>
      <c r="W6" s="22" t="s">
        <v>44</v>
      </c>
      <c r="X6" s="22"/>
      <c r="Y6" s="22"/>
      <c r="Z6" s="22"/>
      <c r="AA6" s="22"/>
      <c r="AB6" s="22"/>
      <c r="AC6" s="22"/>
      <c r="AD6" s="22"/>
      <c r="AE6" s="22"/>
      <c r="AF6" s="22"/>
      <c r="AG6" s="22"/>
      <c r="AH6" s="22"/>
      <c r="AI6" s="22"/>
      <c r="AJ6" s="22"/>
      <c r="AK6" s="24"/>
      <c r="AL6" s="24"/>
      <c r="AM6" s="24"/>
      <c r="AN6" s="24"/>
      <c r="AO6" s="24"/>
    </row>
    <row r="7" spans="1:41" ht="19.5" x14ac:dyDescent="0.3">
      <c r="A7" s="24"/>
      <c r="B7" s="24"/>
      <c r="C7" s="24"/>
      <c r="D7" s="24"/>
      <c r="E7" s="24"/>
      <c r="F7" s="24"/>
      <c r="G7" s="24"/>
      <c r="H7" s="24"/>
      <c r="I7" s="24"/>
      <c r="J7" s="24"/>
      <c r="K7" s="24"/>
      <c r="L7" s="24"/>
      <c r="M7" s="24"/>
      <c r="N7" s="24"/>
      <c r="O7" s="25"/>
      <c r="P7" s="25"/>
      <c r="Q7" s="25"/>
      <c r="R7" s="25"/>
      <c r="S7" s="25"/>
      <c r="T7" s="25"/>
      <c r="U7" s="25"/>
      <c r="V7" s="25"/>
      <c r="W7" s="25" t="s">
        <v>45</v>
      </c>
      <c r="X7" s="25"/>
      <c r="Y7" s="25"/>
      <c r="Z7" s="25"/>
      <c r="AA7" s="25"/>
      <c r="AB7" s="25"/>
      <c r="AC7" s="25"/>
      <c r="AD7" s="25"/>
      <c r="AE7" s="25"/>
      <c r="AF7" s="25"/>
      <c r="AG7" s="25"/>
      <c r="AH7" s="25"/>
      <c r="AI7" s="25"/>
      <c r="AJ7" s="25"/>
      <c r="AK7" s="24"/>
      <c r="AL7" s="24"/>
      <c r="AM7" s="24"/>
      <c r="AN7" s="24"/>
      <c r="AO7" s="24"/>
    </row>
    <row r="8" spans="1:41" ht="18.75" x14ac:dyDescent="0.3">
      <c r="A8" s="21"/>
      <c r="B8" s="21"/>
      <c r="C8" s="21"/>
      <c r="D8" s="21"/>
      <c r="E8" s="21"/>
      <c r="F8" s="21"/>
      <c r="G8" s="21"/>
      <c r="H8" s="21"/>
      <c r="I8" s="21"/>
      <c r="J8" s="21"/>
      <c r="K8" s="21"/>
      <c r="L8" s="24"/>
      <c r="M8" s="24"/>
      <c r="N8" s="24"/>
      <c r="O8" s="24"/>
      <c r="P8" s="24"/>
      <c r="Q8" s="24"/>
      <c r="R8" s="24"/>
      <c r="S8" s="24"/>
      <c r="T8" s="24"/>
      <c r="U8" s="24"/>
      <c r="V8" s="24"/>
      <c r="W8" s="24"/>
      <c r="X8" s="24"/>
      <c r="Y8" s="24"/>
      <c r="Z8" s="24"/>
      <c r="AA8" s="24"/>
      <c r="AB8" s="24"/>
      <c r="AC8" s="24"/>
      <c r="AD8" s="24"/>
      <c r="AE8" s="24"/>
      <c r="AF8" s="24"/>
      <c r="AG8" s="24"/>
      <c r="AH8" s="24"/>
      <c r="AI8" s="24"/>
      <c r="AJ8" s="10"/>
      <c r="AK8" s="24"/>
      <c r="AL8" s="24"/>
      <c r="AM8" s="24"/>
      <c r="AN8" s="24"/>
      <c r="AO8" s="24"/>
    </row>
    <row r="9" spans="1:41" ht="18.75" x14ac:dyDescent="0.3">
      <c r="A9" s="24"/>
      <c r="B9" s="24"/>
      <c r="C9" s="24"/>
      <c r="D9" s="24"/>
      <c r="E9" s="24"/>
      <c r="F9" s="24"/>
      <c r="G9" s="24"/>
      <c r="H9" s="24"/>
      <c r="I9" s="24"/>
      <c r="J9" s="24"/>
      <c r="K9" s="24"/>
      <c r="L9" s="24"/>
      <c r="M9" s="24"/>
      <c r="N9" s="24"/>
      <c r="O9" s="24"/>
      <c r="P9" s="24"/>
      <c r="Q9" s="24"/>
      <c r="R9" s="24"/>
      <c r="S9" s="24"/>
      <c r="T9" s="24"/>
      <c r="U9" s="24"/>
      <c r="V9" s="26" t="s">
        <v>1</v>
      </c>
      <c r="W9" s="26"/>
      <c r="X9" s="26"/>
      <c r="Y9" s="26"/>
      <c r="Z9" s="26"/>
      <c r="AA9" s="26"/>
      <c r="AB9" s="26"/>
      <c r="AC9" s="26"/>
      <c r="AD9" s="26"/>
      <c r="AE9" s="24"/>
      <c r="AF9" s="24"/>
      <c r="AG9" s="24"/>
      <c r="AH9" s="24"/>
      <c r="AI9" s="24"/>
      <c r="AJ9" s="24"/>
      <c r="AK9" s="24"/>
      <c r="AL9" s="24"/>
      <c r="AM9" s="24"/>
      <c r="AN9" s="24"/>
      <c r="AO9" s="24"/>
    </row>
    <row r="10" spans="1:41" ht="20.25" x14ac:dyDescent="0.3">
      <c r="A10" s="24"/>
      <c r="B10" s="19"/>
      <c r="C10" s="19"/>
      <c r="D10" s="19"/>
      <c r="E10" s="19"/>
      <c r="F10" s="19"/>
      <c r="G10" s="19"/>
      <c r="H10" s="19"/>
      <c r="I10" s="19"/>
      <c r="J10" s="24"/>
      <c r="K10" s="27"/>
      <c r="L10" s="24"/>
      <c r="M10" s="27" t="s">
        <v>103</v>
      </c>
      <c r="N10" s="28"/>
      <c r="O10" s="28"/>
      <c r="P10" s="24"/>
      <c r="Q10" s="24"/>
      <c r="R10" s="24"/>
      <c r="S10" s="24"/>
      <c r="T10" s="28"/>
      <c r="U10" s="28"/>
      <c r="V10" s="28"/>
      <c r="W10" s="28"/>
      <c r="X10" s="28"/>
      <c r="Y10" s="28"/>
      <c r="Z10" s="28"/>
      <c r="AA10" s="28"/>
      <c r="AB10" s="28"/>
      <c r="AC10" s="28"/>
      <c r="AD10" s="28"/>
      <c r="AE10" s="28"/>
      <c r="AF10" s="28"/>
      <c r="AG10" s="28"/>
      <c r="AH10" s="28"/>
      <c r="AI10" s="28"/>
      <c r="AJ10" s="28"/>
      <c r="AK10" s="24"/>
      <c r="AL10" s="24"/>
      <c r="AM10" s="24"/>
      <c r="AN10" s="24"/>
      <c r="AO10" s="24"/>
    </row>
    <row r="11" spans="1:41" x14ac:dyDescent="0.2">
      <c r="A11" s="24"/>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4"/>
      <c r="AE11" s="24"/>
      <c r="AF11" s="24"/>
      <c r="AG11" s="24"/>
      <c r="AH11" s="24"/>
      <c r="AI11" s="24"/>
      <c r="AJ11" s="24"/>
      <c r="AK11" s="24"/>
      <c r="AL11" s="24"/>
      <c r="AM11" s="24"/>
      <c r="AN11" s="24"/>
      <c r="AO11" s="24"/>
    </row>
    <row r="12" spans="1:41" ht="15.75" x14ac:dyDescent="0.25">
      <c r="A12" s="20" t="s">
        <v>109</v>
      </c>
      <c r="B12" s="23"/>
      <c r="C12" s="23"/>
      <c r="D12" s="23"/>
      <c r="E12" s="23"/>
      <c r="F12" s="23"/>
      <c r="G12" s="23"/>
      <c r="H12" s="23"/>
      <c r="I12" s="23"/>
      <c r="J12" s="23"/>
      <c r="K12" s="20"/>
      <c r="L12" s="20"/>
      <c r="M12" s="20"/>
      <c r="N12" s="20"/>
      <c r="O12" s="20"/>
      <c r="P12" s="20"/>
      <c r="Q12" s="20"/>
      <c r="R12" s="20"/>
      <c r="S12" s="20"/>
      <c r="T12" s="20"/>
      <c r="U12" s="20"/>
      <c r="V12" s="20"/>
      <c r="W12" s="20"/>
      <c r="X12" s="20"/>
      <c r="Y12" s="20"/>
      <c r="Z12" s="20"/>
      <c r="AA12" s="20"/>
      <c r="AB12" s="20"/>
      <c r="AC12" s="20"/>
      <c r="AD12" s="20"/>
      <c r="AE12" s="20"/>
      <c r="AF12" s="20"/>
      <c r="AG12" s="18" t="s">
        <v>104</v>
      </c>
      <c r="AH12" s="23"/>
      <c r="AI12" s="20"/>
      <c r="AJ12" s="20"/>
      <c r="AK12" s="20"/>
      <c r="AL12" s="29"/>
      <c r="AM12" s="30" t="s">
        <v>129</v>
      </c>
      <c r="AN12" s="23"/>
      <c r="AO12" s="29"/>
    </row>
    <row r="13" spans="1:41" ht="15.75" x14ac:dyDescent="0.25">
      <c r="A13" s="20" t="s">
        <v>126</v>
      </c>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3"/>
      <c r="AG13" s="23"/>
      <c r="AH13" s="29"/>
      <c r="AI13" s="29"/>
      <c r="AJ13" s="29"/>
      <c r="AK13" s="29"/>
      <c r="AL13" s="29"/>
      <c r="AM13" s="30" t="s">
        <v>130</v>
      </c>
      <c r="AN13" s="23"/>
      <c r="AO13" s="29"/>
    </row>
    <row r="14" spans="1:41" ht="15.75" x14ac:dyDescent="0.25">
      <c r="A14" s="18" t="s">
        <v>127</v>
      </c>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23"/>
      <c r="AG14" s="18" t="s">
        <v>105</v>
      </c>
      <c r="AH14" s="23"/>
      <c r="AI14" s="23"/>
      <c r="AJ14" s="23"/>
      <c r="AK14" s="23"/>
      <c r="AL14" s="23"/>
      <c r="AM14" s="20" t="s">
        <v>122</v>
      </c>
      <c r="AN14" s="23"/>
      <c r="AO14" s="23"/>
    </row>
    <row r="15" spans="1:41" ht="15.75" x14ac:dyDescent="0.25">
      <c r="A15" s="29" t="s">
        <v>128</v>
      </c>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t="s">
        <v>0</v>
      </c>
      <c r="AH15" s="23"/>
      <c r="AI15" s="23"/>
      <c r="AJ15" s="23"/>
      <c r="AK15" s="23"/>
      <c r="AL15" s="23"/>
      <c r="AM15" s="31" t="s">
        <v>106</v>
      </c>
      <c r="AN15" s="23"/>
      <c r="AO15" s="18"/>
    </row>
    <row r="16" spans="1:41" ht="15.75" x14ac:dyDescent="0.25">
      <c r="A16" s="23"/>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31" t="s">
        <v>131</v>
      </c>
      <c r="AN16" s="23"/>
      <c r="AO16" s="23"/>
    </row>
    <row r="17" spans="1:69" s="13" customFormat="1" ht="15.75" x14ac:dyDescent="0.25">
      <c r="A17" s="23"/>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18" t="s">
        <v>107</v>
      </c>
      <c r="AH17" s="23"/>
      <c r="AI17" s="23"/>
      <c r="AJ17" s="23"/>
      <c r="AK17" s="23"/>
      <c r="AL17" s="23"/>
      <c r="AM17" s="29" t="s">
        <v>108</v>
      </c>
      <c r="AN17" s="23"/>
      <c r="AO17" s="23"/>
      <c r="AP17" s="12"/>
      <c r="AQ17" s="12"/>
      <c r="AR17" s="12"/>
      <c r="AS17" s="12"/>
      <c r="AT17" s="12"/>
      <c r="AU17" s="12"/>
      <c r="AV17" s="12"/>
      <c r="AW17" s="12"/>
      <c r="AX17" s="12"/>
      <c r="AY17" s="12"/>
      <c r="AZ17" s="12"/>
      <c r="BA17" s="12"/>
      <c r="BB17" s="12"/>
    </row>
    <row r="18" spans="1:69" x14ac:dyDescent="0.2">
      <c r="K18" s="117" t="s">
        <v>17</v>
      </c>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BB18"/>
      <c r="BQ18" s="12"/>
    </row>
    <row r="19" spans="1:69" x14ac:dyDescent="0.2">
      <c r="BB19"/>
      <c r="BQ19" s="12"/>
    </row>
    <row r="20" spans="1:69" x14ac:dyDescent="0.2">
      <c r="A20" s="4"/>
      <c r="B20" s="65" t="s">
        <v>3</v>
      </c>
      <c r="C20" s="114"/>
      <c r="D20" s="114"/>
      <c r="E20" s="66"/>
      <c r="F20" s="65" t="s">
        <v>4</v>
      </c>
      <c r="G20" s="114"/>
      <c r="H20" s="114"/>
      <c r="I20" s="66"/>
      <c r="J20" s="65" t="s">
        <v>5</v>
      </c>
      <c r="K20" s="114"/>
      <c r="L20" s="114"/>
      <c r="M20" s="114"/>
      <c r="N20" s="66"/>
      <c r="O20" s="65" t="s">
        <v>6</v>
      </c>
      <c r="P20" s="114"/>
      <c r="Q20" s="114"/>
      <c r="R20" s="66"/>
      <c r="S20" s="65" t="s">
        <v>7</v>
      </c>
      <c r="T20" s="114"/>
      <c r="U20" s="114"/>
      <c r="V20" s="114"/>
      <c r="W20" s="66"/>
      <c r="X20" s="65" t="s">
        <v>8</v>
      </c>
      <c r="Y20" s="114"/>
      <c r="Z20" s="114"/>
      <c r="AA20" s="66"/>
      <c r="AB20" s="65" t="s">
        <v>9</v>
      </c>
      <c r="AC20" s="114"/>
      <c r="AD20" s="114"/>
      <c r="AE20" s="66"/>
      <c r="AF20" s="65" t="s">
        <v>10</v>
      </c>
      <c r="AG20" s="114"/>
      <c r="AH20" s="114"/>
      <c r="AI20" s="66"/>
      <c r="AJ20" s="65" t="s">
        <v>11</v>
      </c>
      <c r="AK20" s="114"/>
      <c r="AL20" s="114"/>
      <c r="AM20" s="114"/>
      <c r="AN20" s="66"/>
      <c r="AO20" s="65" t="s">
        <v>12</v>
      </c>
      <c r="AP20" s="114"/>
      <c r="AQ20" s="114"/>
      <c r="AR20" s="66"/>
      <c r="AS20" s="65" t="s">
        <v>13</v>
      </c>
      <c r="AT20" s="114"/>
      <c r="AU20" s="114"/>
      <c r="AV20" s="114"/>
      <c r="AW20" s="66"/>
      <c r="AX20" s="65" t="s">
        <v>14</v>
      </c>
      <c r="AY20" s="114"/>
      <c r="AZ20" s="114"/>
      <c r="BA20" s="66"/>
      <c r="BB20"/>
      <c r="BQ20" s="12"/>
    </row>
    <row r="21" spans="1:69" ht="54" customHeight="1" x14ac:dyDescent="0.2">
      <c r="A21" s="1" t="s">
        <v>2</v>
      </c>
      <c r="B21" s="1">
        <v>1</v>
      </c>
      <c r="C21" s="1">
        <v>2</v>
      </c>
      <c r="D21" s="1">
        <v>3</v>
      </c>
      <c r="E21" s="1">
        <v>4</v>
      </c>
      <c r="F21" s="1">
        <v>5</v>
      </c>
      <c r="G21" s="1">
        <v>6</v>
      </c>
      <c r="H21" s="1">
        <v>7</v>
      </c>
      <c r="I21" s="1">
        <v>8</v>
      </c>
      <c r="J21" s="1">
        <v>9</v>
      </c>
      <c r="K21" s="1">
        <v>10</v>
      </c>
      <c r="L21" s="1">
        <v>11</v>
      </c>
      <c r="M21" s="1">
        <v>12</v>
      </c>
      <c r="N21" s="1">
        <v>13</v>
      </c>
      <c r="O21" s="1">
        <v>14</v>
      </c>
      <c r="P21" s="1">
        <v>15</v>
      </c>
      <c r="Q21" s="1">
        <v>16</v>
      </c>
      <c r="R21" s="1">
        <v>17</v>
      </c>
      <c r="S21" s="1">
        <v>18</v>
      </c>
      <c r="T21" s="1">
        <v>19</v>
      </c>
      <c r="U21" s="1">
        <v>20</v>
      </c>
      <c r="V21" s="1">
        <v>21</v>
      </c>
      <c r="W21" s="1">
        <v>22</v>
      </c>
      <c r="X21" s="1">
        <v>23</v>
      </c>
      <c r="Y21" s="1">
        <v>24</v>
      </c>
      <c r="Z21" s="1">
        <v>25</v>
      </c>
      <c r="AA21" s="1">
        <v>26</v>
      </c>
      <c r="AB21" s="1">
        <v>27</v>
      </c>
      <c r="AC21" s="1">
        <v>28</v>
      </c>
      <c r="AD21" s="1">
        <v>29</v>
      </c>
      <c r="AE21" s="1">
        <v>30</v>
      </c>
      <c r="AF21" s="1">
        <v>31</v>
      </c>
      <c r="AG21" s="1">
        <v>32</v>
      </c>
      <c r="AH21" s="1">
        <v>33</v>
      </c>
      <c r="AI21" s="1">
        <v>34</v>
      </c>
      <c r="AJ21" s="1">
        <v>35</v>
      </c>
      <c r="AK21" s="1">
        <v>36</v>
      </c>
      <c r="AL21" s="1">
        <v>37</v>
      </c>
      <c r="AM21" s="1">
        <v>38</v>
      </c>
      <c r="AN21" s="1">
        <v>39</v>
      </c>
      <c r="AO21" s="1">
        <v>40</v>
      </c>
      <c r="AP21" s="1">
        <v>41</v>
      </c>
      <c r="AQ21" s="1">
        <v>42</v>
      </c>
      <c r="AR21" s="1">
        <v>43</v>
      </c>
      <c r="AS21" s="1">
        <v>44</v>
      </c>
      <c r="AT21" s="1">
        <v>45</v>
      </c>
      <c r="AU21" s="1">
        <v>46</v>
      </c>
      <c r="AV21" s="1">
        <v>47</v>
      </c>
      <c r="AW21" s="1">
        <v>48</v>
      </c>
      <c r="AX21" s="1">
        <v>49</v>
      </c>
      <c r="AY21" s="2">
        <v>50</v>
      </c>
      <c r="AZ21" s="2">
        <v>51</v>
      </c>
      <c r="BA21" s="2">
        <v>52</v>
      </c>
      <c r="BB21"/>
      <c r="BQ21" s="12"/>
    </row>
    <row r="22" spans="1:69" x14ac:dyDescent="0.2">
      <c r="A22" s="39" t="s">
        <v>46</v>
      </c>
      <c r="B22" s="39" t="s">
        <v>48</v>
      </c>
      <c r="C22" s="39" t="s">
        <v>48</v>
      </c>
      <c r="D22" s="39" t="s">
        <v>48</v>
      </c>
      <c r="E22" s="39" t="s">
        <v>48</v>
      </c>
      <c r="F22" s="39" t="s">
        <v>48</v>
      </c>
      <c r="G22" s="39" t="s">
        <v>48</v>
      </c>
      <c r="H22" s="39" t="s">
        <v>48</v>
      </c>
      <c r="I22" s="39" t="s">
        <v>48</v>
      </c>
      <c r="J22" s="39" t="s">
        <v>48</v>
      </c>
      <c r="K22" s="39" t="s">
        <v>48</v>
      </c>
      <c r="L22" s="39" t="s">
        <v>48</v>
      </c>
      <c r="M22" s="39" t="s">
        <v>48</v>
      </c>
      <c r="N22" s="39" t="s">
        <v>48</v>
      </c>
      <c r="O22" s="39" t="s">
        <v>48</v>
      </c>
      <c r="P22" s="39" t="s">
        <v>48</v>
      </c>
      <c r="Q22" s="39" t="s">
        <v>49</v>
      </c>
      <c r="R22" s="39" t="s">
        <v>49</v>
      </c>
      <c r="S22" s="39" t="s">
        <v>50</v>
      </c>
      <c r="T22" s="39" t="s">
        <v>50</v>
      </c>
      <c r="U22" s="39" t="s">
        <v>48</v>
      </c>
      <c r="V22" s="39" t="s">
        <v>48</v>
      </c>
      <c r="W22" s="39" t="s">
        <v>48</v>
      </c>
      <c r="X22" s="39" t="s">
        <v>48</v>
      </c>
      <c r="Y22" s="39" t="s">
        <v>48</v>
      </c>
      <c r="Z22" s="39" t="s">
        <v>48</v>
      </c>
      <c r="AA22" s="39" t="s">
        <v>48</v>
      </c>
      <c r="AB22" s="39" t="s">
        <v>48</v>
      </c>
      <c r="AC22" s="39" t="s">
        <v>48</v>
      </c>
      <c r="AD22" s="39" t="s">
        <v>48</v>
      </c>
      <c r="AE22" s="39" t="s">
        <v>48</v>
      </c>
      <c r="AF22" s="39" t="s">
        <v>48</v>
      </c>
      <c r="AG22" s="39" t="s">
        <v>48</v>
      </c>
      <c r="AH22" s="39" t="s">
        <v>48</v>
      </c>
      <c r="AI22" s="39" t="s">
        <v>48</v>
      </c>
      <c r="AJ22" s="39" t="s">
        <v>48</v>
      </c>
      <c r="AK22" s="39" t="s">
        <v>48</v>
      </c>
      <c r="AL22" s="39" t="s">
        <v>48</v>
      </c>
      <c r="AM22" s="39" t="s">
        <v>48</v>
      </c>
      <c r="AN22" s="39" t="s">
        <v>48</v>
      </c>
      <c r="AO22" s="39" t="s">
        <v>49</v>
      </c>
      <c r="AP22" s="39" t="s">
        <v>49</v>
      </c>
      <c r="AQ22" s="39" t="s">
        <v>49</v>
      </c>
      <c r="AR22" s="39" t="s">
        <v>50</v>
      </c>
      <c r="AS22" s="39" t="s">
        <v>50</v>
      </c>
      <c r="AT22" s="39" t="s">
        <v>50</v>
      </c>
      <c r="AU22" s="39" t="s">
        <v>50</v>
      </c>
      <c r="AV22" s="39" t="s">
        <v>50</v>
      </c>
      <c r="AW22" s="39" t="s">
        <v>50</v>
      </c>
      <c r="AX22" s="39" t="s">
        <v>50</v>
      </c>
      <c r="AY22" s="39" t="s">
        <v>50</v>
      </c>
      <c r="AZ22" s="39" t="s">
        <v>50</v>
      </c>
      <c r="BA22" s="34" t="s">
        <v>50</v>
      </c>
      <c r="BB22"/>
      <c r="BQ22" s="12"/>
    </row>
    <row r="23" spans="1:69" x14ac:dyDescent="0.2">
      <c r="A23" s="39" t="s">
        <v>47</v>
      </c>
      <c r="B23" s="39" t="s">
        <v>99</v>
      </c>
      <c r="C23" s="39" t="s">
        <v>99</v>
      </c>
      <c r="D23" s="39" t="s">
        <v>99</v>
      </c>
      <c r="E23" s="39" t="s">
        <v>99</v>
      </c>
      <c r="F23" s="39" t="s">
        <v>99</v>
      </c>
      <c r="G23" s="39" t="s">
        <v>99</v>
      </c>
      <c r="H23" s="39" t="s">
        <v>99</v>
      </c>
      <c r="I23" s="39" t="s">
        <v>99</v>
      </c>
      <c r="J23" s="39" t="s">
        <v>125</v>
      </c>
      <c r="K23" s="39" t="s">
        <v>125</v>
      </c>
      <c r="L23" s="39" t="s">
        <v>48</v>
      </c>
      <c r="M23" s="39" t="s">
        <v>48</v>
      </c>
      <c r="N23" s="39" t="s">
        <v>48</v>
      </c>
      <c r="O23" s="39" t="s">
        <v>48</v>
      </c>
      <c r="P23" s="39" t="s">
        <v>48</v>
      </c>
      <c r="Q23" s="39" t="s">
        <v>49</v>
      </c>
      <c r="R23" s="39" t="s">
        <v>49</v>
      </c>
      <c r="S23" s="39" t="s">
        <v>50</v>
      </c>
      <c r="T23" s="39" t="s">
        <v>50</v>
      </c>
      <c r="U23" s="39" t="s">
        <v>99</v>
      </c>
      <c r="V23" s="39" t="s">
        <v>99</v>
      </c>
      <c r="W23" s="39" t="s">
        <v>99</v>
      </c>
      <c r="X23" s="39" t="s">
        <v>99</v>
      </c>
      <c r="Y23" s="39" t="s">
        <v>99</v>
      </c>
      <c r="Z23" s="39" t="s">
        <v>99</v>
      </c>
      <c r="AA23" s="39" t="s">
        <v>99</v>
      </c>
      <c r="AB23" s="39" t="s">
        <v>99</v>
      </c>
      <c r="AC23" s="39" t="s">
        <v>99</v>
      </c>
      <c r="AD23" s="39" t="s">
        <v>99</v>
      </c>
      <c r="AE23" s="39" t="s">
        <v>99</v>
      </c>
      <c r="AF23" s="39" t="s">
        <v>99</v>
      </c>
      <c r="AG23" s="39" t="s">
        <v>99</v>
      </c>
      <c r="AH23" s="39" t="s">
        <v>99</v>
      </c>
      <c r="AI23" s="39" t="s">
        <v>99</v>
      </c>
      <c r="AJ23" s="39" t="s">
        <v>54</v>
      </c>
      <c r="AK23" s="39" t="s">
        <v>54</v>
      </c>
      <c r="AL23" s="39" t="s">
        <v>54</v>
      </c>
      <c r="AM23" s="39" t="s">
        <v>54</v>
      </c>
      <c r="AN23" s="39" t="s">
        <v>49</v>
      </c>
      <c r="AO23" s="39" t="s">
        <v>64</v>
      </c>
      <c r="AP23" s="39" t="s">
        <v>64</v>
      </c>
      <c r="AQ23" s="39"/>
      <c r="AR23" s="39"/>
      <c r="AS23" s="39"/>
      <c r="AT23" s="39"/>
      <c r="AU23" s="39"/>
      <c r="AV23" s="39"/>
      <c r="AW23" s="39"/>
      <c r="AX23" s="39"/>
      <c r="AY23" s="39"/>
      <c r="AZ23" s="39"/>
      <c r="BA23" s="34"/>
      <c r="BB23"/>
      <c r="BQ23" s="12"/>
    </row>
    <row r="24" spans="1:69" x14ac:dyDescent="0.2">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c r="BQ24" s="12"/>
    </row>
    <row r="25" spans="1:69" x14ac:dyDescent="0.2">
      <c r="A25" s="115" t="s">
        <v>98</v>
      </c>
      <c r="B25" s="115"/>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c r="AY25" s="115"/>
      <c r="AZ25" s="115"/>
      <c r="BA25" s="115"/>
      <c r="BB25"/>
      <c r="BQ25" s="12"/>
    </row>
    <row r="26" spans="1:69" x14ac:dyDescent="0.2">
      <c r="A26" s="35"/>
      <c r="B26" s="35"/>
      <c r="C26" s="35"/>
      <c r="D26" s="35"/>
      <c r="E26" s="35"/>
      <c r="F26" s="116" t="s">
        <v>86</v>
      </c>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35"/>
      <c r="AV26" s="35"/>
      <c r="AW26" s="35"/>
      <c r="AX26" s="35"/>
      <c r="AY26" s="35"/>
      <c r="AZ26" s="35"/>
      <c r="BA26" s="35"/>
      <c r="BB26"/>
      <c r="BQ26" s="12"/>
    </row>
    <row r="27" spans="1:69" ht="12.75" customHeight="1" x14ac:dyDescent="0.2">
      <c r="A27" s="5" t="s">
        <v>53</v>
      </c>
      <c r="B27" s="5"/>
      <c r="C27" s="5"/>
      <c r="D27" s="5"/>
      <c r="E27" s="5"/>
      <c r="F27" s="5"/>
      <c r="G27" s="5"/>
      <c r="H27" s="5"/>
      <c r="I27" s="5"/>
      <c r="J27" s="5"/>
      <c r="K27" s="5"/>
      <c r="L27" s="5"/>
      <c r="M27" s="5"/>
      <c r="N27" s="5"/>
      <c r="O27" s="5"/>
      <c r="P27" s="5"/>
      <c r="S27" s="117" t="s">
        <v>22</v>
      </c>
      <c r="T27" s="117"/>
      <c r="U27" s="117"/>
      <c r="V27" s="117"/>
      <c r="W27" s="117"/>
      <c r="X27" s="117"/>
      <c r="Y27" s="117"/>
      <c r="Z27" s="117"/>
      <c r="AA27" s="117"/>
      <c r="AB27" s="117"/>
      <c r="AC27" s="117"/>
      <c r="AD27" s="117"/>
      <c r="AE27" s="117"/>
      <c r="AI27" s="117" t="s">
        <v>63</v>
      </c>
      <c r="AJ27" s="117"/>
      <c r="AK27" s="117"/>
      <c r="AL27" s="117"/>
      <c r="AM27" s="117"/>
      <c r="AN27" s="117"/>
      <c r="AO27" s="117"/>
      <c r="AP27" s="117"/>
      <c r="AQ27" s="117"/>
      <c r="AR27" s="117"/>
      <c r="AS27" s="117"/>
      <c r="AT27" s="117"/>
      <c r="AU27" s="117"/>
      <c r="AV27" s="117"/>
      <c r="AW27" s="117"/>
      <c r="AX27" s="117"/>
      <c r="AY27" s="117"/>
      <c r="AZ27" s="117"/>
      <c r="BA27" s="117"/>
      <c r="BB27"/>
      <c r="BQ27" s="12"/>
    </row>
    <row r="28" spans="1:69" x14ac:dyDescent="0.2">
      <c r="BB28"/>
      <c r="BQ28" s="12"/>
    </row>
    <row r="29" spans="1:69" ht="12.75" customHeight="1" x14ac:dyDescent="0.2">
      <c r="A29" s="128" t="s">
        <v>2</v>
      </c>
      <c r="B29" s="121" t="s">
        <v>18</v>
      </c>
      <c r="C29" s="121"/>
      <c r="D29" s="121" t="s">
        <v>19</v>
      </c>
      <c r="E29" s="121"/>
      <c r="F29" s="131" t="s">
        <v>76</v>
      </c>
      <c r="G29" s="132"/>
      <c r="H29" s="121" t="s">
        <v>70</v>
      </c>
      <c r="I29" s="121"/>
      <c r="J29" s="121" t="s">
        <v>60</v>
      </c>
      <c r="K29" s="121"/>
      <c r="L29" s="121" t="s">
        <v>20</v>
      </c>
      <c r="M29" s="121"/>
      <c r="N29" s="121" t="s">
        <v>21</v>
      </c>
      <c r="O29" s="121"/>
      <c r="P29" s="3"/>
      <c r="Q29" s="3"/>
      <c r="R29" s="3"/>
      <c r="S29" s="100" t="s">
        <v>23</v>
      </c>
      <c r="T29" s="101"/>
      <c r="U29" s="101"/>
      <c r="V29" s="101"/>
      <c r="W29" s="101"/>
      <c r="X29" s="101"/>
      <c r="Y29" s="101"/>
      <c r="Z29" s="101"/>
      <c r="AA29" s="102"/>
      <c r="AB29" s="122" t="s">
        <v>24</v>
      </c>
      <c r="AC29" s="123"/>
      <c r="AD29" s="122" t="s">
        <v>25</v>
      </c>
      <c r="AE29" s="123"/>
      <c r="AI29" s="100" t="s">
        <v>65</v>
      </c>
      <c r="AJ29" s="101"/>
      <c r="AK29" s="101"/>
      <c r="AL29" s="101"/>
      <c r="AM29" s="101"/>
      <c r="AN29" s="101"/>
      <c r="AO29" s="101"/>
      <c r="AP29" s="101"/>
      <c r="AQ29" s="101"/>
      <c r="AR29" s="101"/>
      <c r="AS29" s="101"/>
      <c r="AT29" s="102"/>
      <c r="AU29" s="100" t="s">
        <v>69</v>
      </c>
      <c r="AV29" s="101"/>
      <c r="AW29" s="101"/>
      <c r="AX29" s="101"/>
      <c r="AY29" s="102"/>
      <c r="AZ29" s="121" t="s">
        <v>24</v>
      </c>
      <c r="BA29" s="121"/>
      <c r="BB29"/>
      <c r="BQ29" s="12"/>
    </row>
    <row r="30" spans="1:69" x14ac:dyDescent="0.2">
      <c r="A30" s="129"/>
      <c r="B30" s="121"/>
      <c r="C30" s="121"/>
      <c r="D30" s="121"/>
      <c r="E30" s="121"/>
      <c r="F30" s="133"/>
      <c r="G30" s="134"/>
      <c r="H30" s="121"/>
      <c r="I30" s="121"/>
      <c r="J30" s="121"/>
      <c r="K30" s="121"/>
      <c r="L30" s="121"/>
      <c r="M30" s="121"/>
      <c r="N30" s="121"/>
      <c r="O30" s="121"/>
      <c r="P30" s="3"/>
      <c r="Q30" s="3"/>
      <c r="R30" s="3"/>
      <c r="S30" s="118"/>
      <c r="T30" s="119"/>
      <c r="U30" s="119"/>
      <c r="V30" s="119"/>
      <c r="W30" s="119"/>
      <c r="X30" s="119"/>
      <c r="Y30" s="119"/>
      <c r="Z30" s="119"/>
      <c r="AA30" s="120"/>
      <c r="AB30" s="124"/>
      <c r="AC30" s="125"/>
      <c r="AD30" s="124"/>
      <c r="AE30" s="125"/>
      <c r="AI30" s="118"/>
      <c r="AJ30" s="119"/>
      <c r="AK30" s="119"/>
      <c r="AL30" s="119"/>
      <c r="AM30" s="119"/>
      <c r="AN30" s="119"/>
      <c r="AO30" s="119"/>
      <c r="AP30" s="119"/>
      <c r="AQ30" s="119"/>
      <c r="AR30" s="119"/>
      <c r="AS30" s="119"/>
      <c r="AT30" s="120"/>
      <c r="AU30" s="118"/>
      <c r="AV30" s="119"/>
      <c r="AW30" s="119"/>
      <c r="AX30" s="119"/>
      <c r="AY30" s="120"/>
      <c r="AZ30" s="121"/>
      <c r="BA30" s="121"/>
      <c r="BB30"/>
      <c r="BQ30" s="12"/>
    </row>
    <row r="31" spans="1:69" ht="15" customHeight="1" x14ac:dyDescent="0.2">
      <c r="A31" s="129"/>
      <c r="B31" s="121"/>
      <c r="C31" s="121"/>
      <c r="D31" s="121"/>
      <c r="E31" s="121"/>
      <c r="F31" s="133"/>
      <c r="G31" s="134"/>
      <c r="H31" s="121"/>
      <c r="I31" s="121"/>
      <c r="J31" s="121"/>
      <c r="K31" s="121"/>
      <c r="L31" s="121"/>
      <c r="M31" s="121"/>
      <c r="N31" s="121"/>
      <c r="O31" s="121"/>
      <c r="P31" s="3"/>
      <c r="Q31" s="3"/>
      <c r="R31" s="3"/>
      <c r="S31" s="118"/>
      <c r="T31" s="119"/>
      <c r="U31" s="119"/>
      <c r="V31" s="119"/>
      <c r="W31" s="119"/>
      <c r="X31" s="119"/>
      <c r="Y31" s="119"/>
      <c r="Z31" s="119"/>
      <c r="AA31" s="120"/>
      <c r="AB31" s="124"/>
      <c r="AC31" s="125"/>
      <c r="AD31" s="124"/>
      <c r="AE31" s="125"/>
      <c r="AI31" s="118"/>
      <c r="AJ31" s="119"/>
      <c r="AK31" s="119"/>
      <c r="AL31" s="119"/>
      <c r="AM31" s="119"/>
      <c r="AN31" s="119"/>
      <c r="AO31" s="119"/>
      <c r="AP31" s="119"/>
      <c r="AQ31" s="119"/>
      <c r="AR31" s="119"/>
      <c r="AS31" s="119"/>
      <c r="AT31" s="120"/>
      <c r="AU31" s="118"/>
      <c r="AV31" s="119"/>
      <c r="AW31" s="119"/>
      <c r="AX31" s="119"/>
      <c r="AY31" s="120"/>
      <c r="AZ31" s="121"/>
      <c r="BA31" s="121"/>
      <c r="BB31"/>
      <c r="BQ31" s="12"/>
    </row>
    <row r="32" spans="1:69" ht="15.75" customHeight="1" x14ac:dyDescent="0.2">
      <c r="A32" s="129"/>
      <c r="B32" s="121"/>
      <c r="C32" s="121"/>
      <c r="D32" s="121"/>
      <c r="E32" s="121"/>
      <c r="F32" s="133"/>
      <c r="G32" s="134"/>
      <c r="H32" s="121"/>
      <c r="I32" s="121"/>
      <c r="J32" s="121"/>
      <c r="K32" s="121"/>
      <c r="L32" s="121"/>
      <c r="M32" s="121"/>
      <c r="N32" s="121"/>
      <c r="O32" s="121"/>
      <c r="P32" s="3"/>
      <c r="Q32" s="3"/>
      <c r="R32" s="3"/>
      <c r="S32" s="118"/>
      <c r="T32" s="119"/>
      <c r="U32" s="119"/>
      <c r="V32" s="119"/>
      <c r="W32" s="119"/>
      <c r="X32" s="119"/>
      <c r="Y32" s="119"/>
      <c r="Z32" s="119"/>
      <c r="AA32" s="120"/>
      <c r="AB32" s="124"/>
      <c r="AC32" s="125"/>
      <c r="AD32" s="124"/>
      <c r="AE32" s="125"/>
      <c r="AI32" s="118"/>
      <c r="AJ32" s="119"/>
      <c r="AK32" s="119"/>
      <c r="AL32" s="119"/>
      <c r="AM32" s="119"/>
      <c r="AN32" s="119"/>
      <c r="AO32" s="119"/>
      <c r="AP32" s="119"/>
      <c r="AQ32" s="119"/>
      <c r="AR32" s="119"/>
      <c r="AS32" s="119"/>
      <c r="AT32" s="120"/>
      <c r="AU32" s="118"/>
      <c r="AV32" s="119"/>
      <c r="AW32" s="119"/>
      <c r="AX32" s="119"/>
      <c r="AY32" s="120"/>
      <c r="AZ32" s="121"/>
      <c r="BA32" s="121"/>
      <c r="BB32"/>
      <c r="BQ32" s="12"/>
    </row>
    <row r="33" spans="1:69" ht="15" customHeight="1" x14ac:dyDescent="0.2">
      <c r="A33" s="130"/>
      <c r="B33" s="121"/>
      <c r="C33" s="121"/>
      <c r="D33" s="121"/>
      <c r="E33" s="121"/>
      <c r="F33" s="135"/>
      <c r="G33" s="136"/>
      <c r="H33" s="121"/>
      <c r="I33" s="121"/>
      <c r="J33" s="121"/>
      <c r="K33" s="121"/>
      <c r="L33" s="121"/>
      <c r="M33" s="121"/>
      <c r="N33" s="121"/>
      <c r="O33" s="121"/>
      <c r="P33" s="3"/>
      <c r="Q33" s="3"/>
      <c r="R33" s="3"/>
      <c r="S33" s="103"/>
      <c r="T33" s="104"/>
      <c r="U33" s="104"/>
      <c r="V33" s="104"/>
      <c r="W33" s="104"/>
      <c r="X33" s="104"/>
      <c r="Y33" s="104"/>
      <c r="Z33" s="104"/>
      <c r="AA33" s="105"/>
      <c r="AB33" s="126"/>
      <c r="AC33" s="127"/>
      <c r="AD33" s="126"/>
      <c r="AE33" s="127"/>
      <c r="AI33" s="103"/>
      <c r="AJ33" s="104"/>
      <c r="AK33" s="104"/>
      <c r="AL33" s="104"/>
      <c r="AM33" s="104"/>
      <c r="AN33" s="104"/>
      <c r="AO33" s="104"/>
      <c r="AP33" s="104"/>
      <c r="AQ33" s="104"/>
      <c r="AR33" s="104"/>
      <c r="AS33" s="104"/>
      <c r="AT33" s="105"/>
      <c r="AU33" s="103"/>
      <c r="AV33" s="104"/>
      <c r="AW33" s="104"/>
      <c r="AX33" s="104"/>
      <c r="AY33" s="105"/>
      <c r="AZ33" s="121"/>
      <c r="BA33" s="121"/>
      <c r="BB33"/>
      <c r="BQ33" s="12"/>
    </row>
    <row r="34" spans="1:69" ht="17.25" customHeight="1" x14ac:dyDescent="0.2">
      <c r="A34" s="4" t="s">
        <v>15</v>
      </c>
      <c r="B34" s="54">
        <v>34</v>
      </c>
      <c r="C34" s="54"/>
      <c r="D34" s="54">
        <v>5</v>
      </c>
      <c r="E34" s="54"/>
      <c r="F34" s="54">
        <v>2</v>
      </c>
      <c r="G34" s="54"/>
      <c r="H34" s="54"/>
      <c r="I34" s="54"/>
      <c r="J34" s="54"/>
      <c r="K34" s="54"/>
      <c r="L34" s="54">
        <v>11</v>
      </c>
      <c r="M34" s="54"/>
      <c r="N34" s="54">
        <f>SUM(B34:M34)</f>
        <v>52</v>
      </c>
      <c r="O34" s="54"/>
      <c r="S34" s="54" t="s">
        <v>76</v>
      </c>
      <c r="T34" s="54"/>
      <c r="U34" s="54"/>
      <c r="V34" s="54"/>
      <c r="W34" s="54"/>
      <c r="X34" s="54"/>
      <c r="Y34" s="54"/>
      <c r="Z34" s="54"/>
      <c r="AA34" s="54"/>
      <c r="AB34" s="54" t="s">
        <v>100</v>
      </c>
      <c r="AC34" s="54"/>
      <c r="AD34" s="54">
        <v>4</v>
      </c>
      <c r="AE34" s="54"/>
      <c r="AI34" s="108" t="s">
        <v>160</v>
      </c>
      <c r="AJ34" s="109"/>
      <c r="AK34" s="109"/>
      <c r="AL34" s="109"/>
      <c r="AM34" s="109"/>
      <c r="AN34" s="109"/>
      <c r="AO34" s="109"/>
      <c r="AP34" s="109"/>
      <c r="AQ34" s="109"/>
      <c r="AR34" s="109"/>
      <c r="AS34" s="109"/>
      <c r="AT34" s="110"/>
      <c r="AU34" s="55" t="s">
        <v>58</v>
      </c>
      <c r="AV34" s="55"/>
      <c r="AW34" s="55"/>
      <c r="AX34" s="55"/>
      <c r="AY34" s="55"/>
      <c r="AZ34" s="55" t="s">
        <v>57</v>
      </c>
      <c r="BA34" s="55"/>
      <c r="BB34"/>
      <c r="BQ34" s="12"/>
    </row>
    <row r="35" spans="1:69" ht="16.5" customHeight="1" x14ac:dyDescent="0.2">
      <c r="A35" s="4" t="s">
        <v>16</v>
      </c>
      <c r="B35" s="54"/>
      <c r="C35" s="54"/>
      <c r="D35" s="54">
        <v>1</v>
      </c>
      <c r="E35" s="54"/>
      <c r="F35" s="54">
        <v>10</v>
      </c>
      <c r="G35" s="54"/>
      <c r="H35" s="54">
        <v>4</v>
      </c>
      <c r="I35" s="54"/>
      <c r="J35" s="54">
        <v>2</v>
      </c>
      <c r="K35" s="54"/>
      <c r="L35" s="54"/>
      <c r="M35" s="54"/>
      <c r="N35" s="54">
        <f>SUM(B35:K35)</f>
        <v>17</v>
      </c>
      <c r="O35" s="54"/>
      <c r="S35" s="54" t="s">
        <v>74</v>
      </c>
      <c r="T35" s="54"/>
      <c r="U35" s="54"/>
      <c r="V35" s="54"/>
      <c r="W35" s="54"/>
      <c r="X35" s="54"/>
      <c r="Y35" s="54"/>
      <c r="Z35" s="54"/>
      <c r="AA35" s="54"/>
      <c r="AB35" s="54" t="s">
        <v>101</v>
      </c>
      <c r="AC35" s="54"/>
      <c r="AD35" s="54">
        <v>8</v>
      </c>
      <c r="AE35" s="54"/>
      <c r="AI35" s="111"/>
      <c r="AJ35" s="112"/>
      <c r="AK35" s="112"/>
      <c r="AL35" s="112"/>
      <c r="AM35" s="112"/>
      <c r="AN35" s="112"/>
      <c r="AO35" s="112"/>
      <c r="AP35" s="112"/>
      <c r="AQ35" s="112"/>
      <c r="AR35" s="112"/>
      <c r="AS35" s="112"/>
      <c r="AT35" s="113"/>
      <c r="AU35" s="55"/>
      <c r="AV35" s="55"/>
      <c r="AW35" s="55"/>
      <c r="AX35" s="55"/>
      <c r="AY35" s="55"/>
      <c r="AZ35" s="55"/>
      <c r="BA35" s="55"/>
      <c r="BB35"/>
      <c r="BQ35" s="12"/>
    </row>
    <row r="36" spans="1:69" ht="15.75" customHeight="1" x14ac:dyDescent="0.2">
      <c r="T36" s="35"/>
      <c r="U36" s="35"/>
      <c r="V36" s="35"/>
      <c r="W36" s="35"/>
      <c r="X36" s="35"/>
      <c r="Y36" s="35"/>
      <c r="Z36" s="35"/>
      <c r="AA36" s="35"/>
      <c r="AB36" s="35"/>
      <c r="AC36" s="35"/>
      <c r="AD36" s="35"/>
      <c r="AI36" s="108" t="s">
        <v>139</v>
      </c>
      <c r="AJ36" s="109"/>
      <c r="AK36" s="109"/>
      <c r="AL36" s="109"/>
      <c r="AM36" s="109"/>
      <c r="AN36" s="109"/>
      <c r="AO36" s="109"/>
      <c r="AP36" s="109"/>
      <c r="AQ36" s="109"/>
      <c r="AR36" s="109"/>
      <c r="AS36" s="109"/>
      <c r="AT36" s="110"/>
      <c r="AU36" s="100" t="s">
        <v>111</v>
      </c>
      <c r="AV36" s="101"/>
      <c r="AW36" s="101"/>
      <c r="AX36" s="101"/>
      <c r="AY36" s="102"/>
      <c r="AZ36" s="55" t="s">
        <v>57</v>
      </c>
      <c r="BA36" s="55"/>
      <c r="BB36"/>
      <c r="BQ36" s="12"/>
    </row>
    <row r="37" spans="1:69" ht="15" customHeight="1" x14ac:dyDescent="0.2">
      <c r="AI37" s="111"/>
      <c r="AJ37" s="112"/>
      <c r="AK37" s="112"/>
      <c r="AL37" s="112"/>
      <c r="AM37" s="112"/>
      <c r="AN37" s="112"/>
      <c r="AO37" s="112"/>
      <c r="AP37" s="112"/>
      <c r="AQ37" s="112"/>
      <c r="AR37" s="112"/>
      <c r="AS37" s="112"/>
      <c r="AT37" s="113"/>
      <c r="AU37" s="103"/>
      <c r="AV37" s="104"/>
      <c r="AW37" s="104"/>
      <c r="AX37" s="104"/>
      <c r="AY37" s="105"/>
      <c r="AZ37" s="55"/>
      <c r="BA37" s="55"/>
      <c r="BB37"/>
      <c r="BQ37" s="12"/>
    </row>
    <row r="38" spans="1:69" ht="15" customHeight="1" x14ac:dyDescent="0.2">
      <c r="AI38" s="44"/>
      <c r="AJ38" s="44"/>
      <c r="AK38" s="44"/>
      <c r="AL38" s="44"/>
      <c r="AM38" s="44"/>
      <c r="AN38" s="44"/>
      <c r="AO38" s="44"/>
      <c r="AP38" s="44"/>
      <c r="AQ38" s="44"/>
      <c r="AR38" s="44"/>
      <c r="AS38" s="44"/>
      <c r="AT38" s="44"/>
      <c r="AU38" s="38"/>
      <c r="AV38" s="38"/>
      <c r="AW38" s="38"/>
      <c r="AX38" s="38"/>
      <c r="AY38" s="38"/>
      <c r="AZ38" s="6"/>
      <c r="BA38" s="6"/>
      <c r="BB38"/>
      <c r="BQ38" s="12"/>
    </row>
    <row r="39" spans="1:69" ht="15" customHeight="1" x14ac:dyDescent="0.2">
      <c r="AI39" s="44"/>
      <c r="AJ39" s="44"/>
      <c r="AK39" s="44"/>
      <c r="AL39" s="44"/>
      <c r="AM39" s="44"/>
      <c r="AN39" s="44"/>
      <c r="AO39" s="44"/>
      <c r="AP39" s="44"/>
      <c r="AQ39" s="44"/>
      <c r="AR39" s="44"/>
      <c r="AS39" s="44"/>
      <c r="AT39" s="44"/>
      <c r="AU39" s="38"/>
      <c r="AV39" s="38"/>
      <c r="AW39" s="38"/>
      <c r="AX39" s="38"/>
      <c r="AY39" s="38"/>
      <c r="AZ39" s="6"/>
      <c r="BA39" s="6"/>
      <c r="BB39"/>
      <c r="BQ39" s="12"/>
    </row>
    <row r="40" spans="1:69" ht="15" customHeight="1" x14ac:dyDescent="0.2">
      <c r="AI40" s="44"/>
      <c r="AJ40" s="44"/>
      <c r="AK40" s="44"/>
      <c r="AL40" s="44"/>
      <c r="AM40" s="44"/>
      <c r="AN40" s="44"/>
      <c r="AO40" s="44"/>
      <c r="AP40" s="44"/>
      <c r="AQ40" s="44"/>
      <c r="AR40" s="44"/>
      <c r="AS40" s="44"/>
      <c r="AT40" s="44"/>
      <c r="AU40" s="38"/>
      <c r="AV40" s="38"/>
      <c r="AW40" s="38"/>
      <c r="AX40" s="38"/>
      <c r="AY40" s="38"/>
      <c r="AZ40" s="6"/>
      <c r="BA40" s="6"/>
      <c r="BB40"/>
      <c r="BQ40" s="12"/>
    </row>
    <row r="41" spans="1:69" ht="15" customHeight="1" x14ac:dyDescent="0.2">
      <c r="AI41" s="44"/>
      <c r="AJ41" s="44"/>
      <c r="AK41" s="44"/>
      <c r="AL41" s="44"/>
      <c r="AM41" s="44"/>
      <c r="AN41" s="44"/>
      <c r="AO41" s="44"/>
      <c r="AP41" s="44"/>
      <c r="AQ41" s="44"/>
      <c r="AR41" s="44"/>
      <c r="AS41" s="44"/>
      <c r="AT41" s="44"/>
      <c r="AU41" s="38"/>
      <c r="AV41" s="38"/>
      <c r="AW41" s="38"/>
      <c r="AX41" s="38"/>
      <c r="AY41" s="38"/>
      <c r="AZ41" s="6"/>
      <c r="BA41" s="6"/>
      <c r="BB41"/>
      <c r="BQ41" s="12"/>
    </row>
    <row r="42" spans="1:69" ht="15" customHeight="1" x14ac:dyDescent="0.2">
      <c r="AI42" s="44"/>
      <c r="AJ42" s="44"/>
      <c r="AK42" s="44"/>
      <c r="AL42" s="44"/>
      <c r="AM42" s="44"/>
      <c r="AN42" s="44"/>
      <c r="AO42" s="44"/>
      <c r="AP42" s="44"/>
      <c r="AQ42" s="44"/>
      <c r="AR42" s="44"/>
      <c r="AS42" s="44"/>
      <c r="AT42" s="44"/>
      <c r="AU42" s="38"/>
      <c r="AV42" s="38"/>
      <c r="AW42" s="38"/>
      <c r="AX42" s="38"/>
      <c r="AY42" s="38"/>
      <c r="AZ42" s="6"/>
      <c r="BA42" s="6"/>
      <c r="BB42"/>
      <c r="BQ42" s="12"/>
    </row>
    <row r="43" spans="1:69" ht="15" customHeight="1" x14ac:dyDescent="0.2">
      <c r="AI43" s="44"/>
      <c r="AJ43" s="44"/>
      <c r="AK43" s="44"/>
      <c r="AL43" s="44"/>
      <c r="AM43" s="44"/>
      <c r="AN43" s="44"/>
      <c r="AO43" s="44"/>
      <c r="AP43" s="44"/>
      <c r="AQ43" s="44"/>
      <c r="AR43" s="44"/>
      <c r="AS43" s="44"/>
      <c r="AT43" s="44"/>
      <c r="AU43" s="38"/>
      <c r="AV43" s="38"/>
      <c r="AW43" s="38"/>
      <c r="AX43" s="38"/>
      <c r="AY43" s="38"/>
      <c r="AZ43" s="6"/>
      <c r="BA43" s="6"/>
      <c r="BB43"/>
      <c r="BQ43" s="12"/>
    </row>
    <row r="44" spans="1:69" x14ac:dyDescent="0.2">
      <c r="AJ44" s="32"/>
      <c r="AK44" s="32"/>
      <c r="AL44" s="32"/>
      <c r="AM44" s="32"/>
      <c r="AN44" s="32"/>
      <c r="AO44" s="32"/>
      <c r="AP44" s="32"/>
      <c r="AQ44" s="32"/>
      <c r="AR44" s="32"/>
      <c r="AS44" s="32"/>
      <c r="AT44" s="32"/>
      <c r="AU44" s="32"/>
      <c r="AV44" s="32"/>
      <c r="AW44" s="32"/>
      <c r="AX44" s="32"/>
      <c r="AY44" s="32"/>
      <c r="AZ44" s="32"/>
      <c r="BA44" s="6"/>
      <c r="BB44" s="6"/>
    </row>
    <row r="45" spans="1:69" ht="30.75" customHeight="1" x14ac:dyDescent="0.2">
      <c r="A45" s="106" t="s">
        <v>26</v>
      </c>
      <c r="B45" s="106"/>
      <c r="C45" s="106"/>
      <c r="D45" s="67" t="s">
        <v>32</v>
      </c>
      <c r="E45" s="67"/>
      <c r="F45" s="67"/>
      <c r="G45" s="67"/>
      <c r="H45" s="67"/>
      <c r="I45" s="67"/>
      <c r="J45" s="67"/>
      <c r="K45" s="67"/>
      <c r="L45" s="67"/>
      <c r="M45" s="67"/>
      <c r="N45" s="67"/>
      <c r="O45" s="67"/>
      <c r="P45" s="67"/>
      <c r="Q45" s="67" t="s">
        <v>96</v>
      </c>
      <c r="R45" s="67"/>
      <c r="S45" s="67"/>
      <c r="T45" s="67"/>
      <c r="U45" s="106" t="s">
        <v>97</v>
      </c>
      <c r="V45" s="106"/>
      <c r="W45" s="58" t="s">
        <v>35</v>
      </c>
      <c r="X45" s="58"/>
      <c r="Y45" s="58"/>
      <c r="Z45" s="58"/>
      <c r="AA45" s="58"/>
      <c r="AB45" s="58"/>
      <c r="AC45" s="58"/>
      <c r="AD45" s="58"/>
      <c r="AE45" s="58"/>
      <c r="AF45" s="58"/>
      <c r="AG45" s="58"/>
      <c r="AH45" s="58"/>
      <c r="AI45" s="58"/>
      <c r="AJ45" s="58"/>
      <c r="AK45" s="67" t="s">
        <v>59</v>
      </c>
      <c r="AL45" s="67"/>
      <c r="AM45" s="67"/>
      <c r="AN45" s="67"/>
      <c r="AO45" s="67"/>
      <c r="AP45" s="67"/>
      <c r="AQ45" s="67"/>
      <c r="AR45" s="67"/>
      <c r="AS45" s="67"/>
      <c r="AT45" s="67"/>
      <c r="AU45" s="67"/>
      <c r="AV45" s="67"/>
      <c r="AW45" s="67"/>
      <c r="AX45" s="67"/>
      <c r="AY45" s="67"/>
      <c r="AZ45" s="67"/>
      <c r="BA45" s="67"/>
      <c r="BB45"/>
      <c r="BP45" s="12"/>
      <c r="BQ45" s="12"/>
    </row>
    <row r="46" spans="1:69" ht="23.25" customHeight="1" x14ac:dyDescent="0.2">
      <c r="A46" s="106"/>
      <c r="B46" s="106"/>
      <c r="C46" s="106"/>
      <c r="D46" s="67"/>
      <c r="E46" s="67"/>
      <c r="F46" s="67"/>
      <c r="G46" s="67"/>
      <c r="H46" s="67"/>
      <c r="I46" s="67"/>
      <c r="J46" s="67"/>
      <c r="K46" s="67"/>
      <c r="L46" s="67"/>
      <c r="M46" s="67"/>
      <c r="N46" s="67"/>
      <c r="O46" s="67"/>
      <c r="P46" s="67"/>
      <c r="Q46" s="67"/>
      <c r="R46" s="67"/>
      <c r="S46" s="67"/>
      <c r="T46" s="67"/>
      <c r="U46" s="106"/>
      <c r="V46" s="106"/>
      <c r="W46" s="58"/>
      <c r="X46" s="58"/>
      <c r="Y46" s="58"/>
      <c r="Z46" s="58"/>
      <c r="AA46" s="58"/>
      <c r="AB46" s="58"/>
      <c r="AC46" s="58"/>
      <c r="AD46" s="58"/>
      <c r="AE46" s="58"/>
      <c r="AF46" s="58"/>
      <c r="AG46" s="58"/>
      <c r="AH46" s="58"/>
      <c r="AI46" s="58"/>
      <c r="AJ46" s="58"/>
      <c r="AK46" s="67"/>
      <c r="AL46" s="67"/>
      <c r="AM46" s="67"/>
      <c r="AN46" s="67"/>
      <c r="AO46" s="67"/>
      <c r="AP46" s="67"/>
      <c r="AQ46" s="67"/>
      <c r="AR46" s="67"/>
      <c r="AS46" s="67"/>
      <c r="AT46" s="67"/>
      <c r="AU46" s="67"/>
      <c r="AV46" s="67"/>
      <c r="AW46" s="67"/>
      <c r="AX46" s="67"/>
      <c r="AY46" s="67"/>
      <c r="AZ46" s="67"/>
      <c r="BA46" s="67"/>
      <c r="BB46"/>
      <c r="BP46" s="12"/>
      <c r="BQ46" s="12"/>
    </row>
    <row r="47" spans="1:69" ht="20.25" customHeight="1" x14ac:dyDescent="0.2">
      <c r="A47" s="106"/>
      <c r="B47" s="106"/>
      <c r="C47" s="106"/>
      <c r="D47" s="67"/>
      <c r="E47" s="67"/>
      <c r="F47" s="67"/>
      <c r="G47" s="67"/>
      <c r="H47" s="67"/>
      <c r="I47" s="67"/>
      <c r="J47" s="67"/>
      <c r="K47" s="67"/>
      <c r="L47" s="67"/>
      <c r="M47" s="67"/>
      <c r="N47" s="67"/>
      <c r="O47" s="67"/>
      <c r="P47" s="67"/>
      <c r="Q47" s="107" t="s">
        <v>33</v>
      </c>
      <c r="R47" s="107"/>
      <c r="S47" s="107" t="s">
        <v>34</v>
      </c>
      <c r="T47" s="107"/>
      <c r="U47" s="106"/>
      <c r="V47" s="106"/>
      <c r="W47" s="106" t="s">
        <v>41</v>
      </c>
      <c r="X47" s="106"/>
      <c r="Y47" s="58" t="s">
        <v>28</v>
      </c>
      <c r="Z47" s="58"/>
      <c r="AA47" s="58"/>
      <c r="AB47" s="58"/>
      <c r="AC47" s="58"/>
      <c r="AD47" s="58"/>
      <c r="AE47" s="58"/>
      <c r="AF47" s="58"/>
      <c r="AG47" s="58"/>
      <c r="AH47" s="58"/>
      <c r="AI47" s="106" t="s">
        <v>29</v>
      </c>
      <c r="AJ47" s="106"/>
      <c r="AK47" s="58" t="s">
        <v>39</v>
      </c>
      <c r="AL47" s="58"/>
      <c r="AM47" s="58"/>
      <c r="AN47" s="58"/>
      <c r="AO47" s="58"/>
      <c r="AP47" s="58"/>
      <c r="AQ47" s="58"/>
      <c r="AR47" s="58"/>
      <c r="AS47" s="58"/>
      <c r="AT47" s="58"/>
      <c r="AU47" s="58"/>
      <c r="AV47" s="68" t="s">
        <v>38</v>
      </c>
      <c r="AW47" s="68"/>
      <c r="AX47" s="68"/>
      <c r="AY47" s="68"/>
      <c r="AZ47" s="68"/>
      <c r="BA47" s="68"/>
      <c r="BB47"/>
      <c r="BP47" s="12"/>
      <c r="BQ47" s="12"/>
    </row>
    <row r="48" spans="1:69" ht="18" customHeight="1" x14ac:dyDescent="0.2">
      <c r="A48" s="106"/>
      <c r="B48" s="106"/>
      <c r="C48" s="106"/>
      <c r="D48" s="67"/>
      <c r="E48" s="67"/>
      <c r="F48" s="67"/>
      <c r="G48" s="67"/>
      <c r="H48" s="67"/>
      <c r="I48" s="67"/>
      <c r="J48" s="67"/>
      <c r="K48" s="67"/>
      <c r="L48" s="67"/>
      <c r="M48" s="67"/>
      <c r="N48" s="67"/>
      <c r="O48" s="67"/>
      <c r="P48" s="67"/>
      <c r="Q48" s="107"/>
      <c r="R48" s="107"/>
      <c r="S48" s="107"/>
      <c r="T48" s="107"/>
      <c r="U48" s="106"/>
      <c r="V48" s="106"/>
      <c r="W48" s="106"/>
      <c r="X48" s="106"/>
      <c r="Y48" s="107" t="s">
        <v>27</v>
      </c>
      <c r="Z48" s="107"/>
      <c r="AA48" s="58" t="s">
        <v>30</v>
      </c>
      <c r="AB48" s="58"/>
      <c r="AC48" s="58"/>
      <c r="AD48" s="58"/>
      <c r="AE48" s="58"/>
      <c r="AF48" s="58"/>
      <c r="AG48" s="58"/>
      <c r="AH48" s="58"/>
      <c r="AI48" s="106"/>
      <c r="AJ48" s="106"/>
      <c r="AK48" s="58" t="s">
        <v>40</v>
      </c>
      <c r="AL48" s="58"/>
      <c r="AM48" s="58"/>
      <c r="AN48" s="58"/>
      <c r="AO48" s="58"/>
      <c r="AP48" s="58"/>
      <c r="AQ48" s="58"/>
      <c r="AR48" s="58"/>
      <c r="AS48" s="58"/>
      <c r="AT48" s="58"/>
      <c r="AU48" s="58"/>
      <c r="AV48" s="58"/>
      <c r="AW48" s="58"/>
      <c r="AX48" s="58"/>
      <c r="AY48" s="58"/>
      <c r="AZ48" s="58"/>
      <c r="BA48" s="58"/>
      <c r="BB48"/>
      <c r="BP48" s="12"/>
      <c r="BQ48" s="12"/>
    </row>
    <row r="49" spans="1:69" ht="19.5" customHeight="1" x14ac:dyDescent="0.2">
      <c r="A49" s="106"/>
      <c r="B49" s="106"/>
      <c r="C49" s="106"/>
      <c r="D49" s="67"/>
      <c r="E49" s="67"/>
      <c r="F49" s="67"/>
      <c r="G49" s="67"/>
      <c r="H49" s="67"/>
      <c r="I49" s="67"/>
      <c r="J49" s="67"/>
      <c r="K49" s="67"/>
      <c r="L49" s="67"/>
      <c r="M49" s="67"/>
      <c r="N49" s="67"/>
      <c r="O49" s="67"/>
      <c r="P49" s="67"/>
      <c r="Q49" s="107"/>
      <c r="R49" s="107"/>
      <c r="S49" s="107"/>
      <c r="T49" s="107"/>
      <c r="U49" s="106"/>
      <c r="V49" s="106"/>
      <c r="W49" s="106"/>
      <c r="X49" s="106"/>
      <c r="Y49" s="107"/>
      <c r="Z49" s="107"/>
      <c r="AA49" s="106" t="s">
        <v>31</v>
      </c>
      <c r="AB49" s="106"/>
      <c r="AC49" s="106" t="s">
        <v>37</v>
      </c>
      <c r="AD49" s="106"/>
      <c r="AE49" s="106" t="s">
        <v>36</v>
      </c>
      <c r="AF49" s="106"/>
      <c r="AG49" s="106" t="s">
        <v>42</v>
      </c>
      <c r="AH49" s="106"/>
      <c r="AI49" s="106"/>
      <c r="AJ49" s="106"/>
      <c r="AK49" s="58">
        <v>1</v>
      </c>
      <c r="AL49" s="58"/>
      <c r="AM49" s="58"/>
      <c r="AN49" s="58"/>
      <c r="AO49" s="58"/>
      <c r="AP49" s="58"/>
      <c r="AQ49" s="58">
        <v>2</v>
      </c>
      <c r="AR49" s="58"/>
      <c r="AS49" s="58"/>
      <c r="AT49" s="58"/>
      <c r="AU49" s="58"/>
      <c r="AV49" s="58">
        <v>3</v>
      </c>
      <c r="AW49" s="58"/>
      <c r="AX49" s="58"/>
      <c r="AY49" s="58"/>
      <c r="AZ49" s="58"/>
      <c r="BA49" s="33">
        <v>4</v>
      </c>
      <c r="BB49"/>
      <c r="BP49" s="12"/>
      <c r="BQ49" s="12"/>
    </row>
    <row r="50" spans="1:69" ht="19.5" customHeight="1" x14ac:dyDescent="0.2">
      <c r="A50" s="106"/>
      <c r="B50" s="106"/>
      <c r="C50" s="106"/>
      <c r="D50" s="67"/>
      <c r="E50" s="67"/>
      <c r="F50" s="67"/>
      <c r="G50" s="67"/>
      <c r="H50" s="67"/>
      <c r="I50" s="67"/>
      <c r="J50" s="67"/>
      <c r="K50" s="67"/>
      <c r="L50" s="67"/>
      <c r="M50" s="67"/>
      <c r="N50" s="67"/>
      <c r="O50" s="67"/>
      <c r="P50" s="67"/>
      <c r="Q50" s="107"/>
      <c r="R50" s="107"/>
      <c r="S50" s="107"/>
      <c r="T50" s="107"/>
      <c r="U50" s="106"/>
      <c r="V50" s="106"/>
      <c r="W50" s="106"/>
      <c r="X50" s="106"/>
      <c r="Y50" s="107"/>
      <c r="Z50" s="107"/>
      <c r="AA50" s="106"/>
      <c r="AB50" s="106"/>
      <c r="AC50" s="106"/>
      <c r="AD50" s="106"/>
      <c r="AE50" s="106"/>
      <c r="AF50" s="106"/>
      <c r="AG50" s="106"/>
      <c r="AH50" s="106"/>
      <c r="AI50" s="106"/>
      <c r="AJ50" s="106"/>
      <c r="AK50" s="58" t="s">
        <v>61</v>
      </c>
      <c r="AL50" s="58"/>
      <c r="AM50" s="58"/>
      <c r="AN50" s="58"/>
      <c r="AO50" s="58"/>
      <c r="AP50" s="58"/>
      <c r="AQ50" s="58"/>
      <c r="AR50" s="58"/>
      <c r="AS50" s="58"/>
      <c r="AT50" s="58"/>
      <c r="AU50" s="58"/>
      <c r="AV50" s="58"/>
      <c r="AW50" s="58"/>
      <c r="AX50" s="58"/>
      <c r="AY50" s="58"/>
      <c r="AZ50" s="58"/>
      <c r="BA50" s="36"/>
      <c r="BB50"/>
      <c r="BP50" s="12"/>
      <c r="BQ50" s="12"/>
    </row>
    <row r="51" spans="1:69" ht="21" customHeight="1" x14ac:dyDescent="0.2">
      <c r="A51" s="106"/>
      <c r="B51" s="106"/>
      <c r="C51" s="106"/>
      <c r="D51" s="67"/>
      <c r="E51" s="67"/>
      <c r="F51" s="67"/>
      <c r="G51" s="67"/>
      <c r="H51" s="67"/>
      <c r="I51" s="67"/>
      <c r="J51" s="67"/>
      <c r="K51" s="67"/>
      <c r="L51" s="67"/>
      <c r="M51" s="67"/>
      <c r="N51" s="67"/>
      <c r="O51" s="67"/>
      <c r="P51" s="67"/>
      <c r="Q51" s="107"/>
      <c r="R51" s="107"/>
      <c r="S51" s="107"/>
      <c r="T51" s="107"/>
      <c r="U51" s="106"/>
      <c r="V51" s="106"/>
      <c r="W51" s="106"/>
      <c r="X51" s="106"/>
      <c r="Y51" s="107"/>
      <c r="Z51" s="107"/>
      <c r="AA51" s="106"/>
      <c r="AB51" s="106"/>
      <c r="AC51" s="106"/>
      <c r="AD51" s="106"/>
      <c r="AE51" s="106"/>
      <c r="AF51" s="106"/>
      <c r="AG51" s="106"/>
      <c r="AH51" s="106"/>
      <c r="AI51" s="106"/>
      <c r="AJ51" s="106"/>
      <c r="AK51" s="72">
        <v>15</v>
      </c>
      <c r="AL51" s="72"/>
      <c r="AM51" s="54">
        <v>21</v>
      </c>
      <c r="AN51" s="54"/>
      <c r="AO51" s="54">
        <v>16</v>
      </c>
      <c r="AP51" s="54"/>
      <c r="AQ51" s="72">
        <v>19</v>
      </c>
      <c r="AR51" s="72"/>
      <c r="AS51" s="72"/>
      <c r="AT51" s="72"/>
      <c r="AU51" s="72"/>
      <c r="AV51" s="72">
        <v>15</v>
      </c>
      <c r="AW51" s="54"/>
      <c r="AX51" s="54"/>
      <c r="AY51" s="54"/>
      <c r="AZ51" s="54"/>
      <c r="BA51" s="58">
        <v>15</v>
      </c>
      <c r="BB51"/>
      <c r="BP51" s="12"/>
      <c r="BQ51" s="12"/>
    </row>
    <row r="52" spans="1:69" ht="19.5" customHeight="1" x14ac:dyDescent="0.2">
      <c r="A52" s="106"/>
      <c r="B52" s="106"/>
      <c r="C52" s="106"/>
      <c r="D52" s="67"/>
      <c r="E52" s="67"/>
      <c r="F52" s="67"/>
      <c r="G52" s="67"/>
      <c r="H52" s="67"/>
      <c r="I52" s="67"/>
      <c r="J52" s="67"/>
      <c r="K52" s="67"/>
      <c r="L52" s="67"/>
      <c r="M52" s="67"/>
      <c r="N52" s="67"/>
      <c r="O52" s="67"/>
      <c r="P52" s="67"/>
      <c r="Q52" s="107"/>
      <c r="R52" s="107"/>
      <c r="S52" s="107"/>
      <c r="T52" s="107"/>
      <c r="U52" s="106"/>
      <c r="V52" s="106"/>
      <c r="W52" s="106"/>
      <c r="X52" s="106"/>
      <c r="Y52" s="107"/>
      <c r="Z52" s="107"/>
      <c r="AA52" s="106"/>
      <c r="AB52" s="106"/>
      <c r="AC52" s="106"/>
      <c r="AD52" s="106"/>
      <c r="AE52" s="106"/>
      <c r="AF52" s="106"/>
      <c r="AG52" s="106"/>
      <c r="AH52" s="106"/>
      <c r="AI52" s="106"/>
      <c r="AJ52" s="106"/>
      <c r="AK52" s="54"/>
      <c r="AL52" s="54"/>
      <c r="AM52" s="54"/>
      <c r="AN52" s="54"/>
      <c r="AO52" s="54"/>
      <c r="AP52" s="54"/>
      <c r="AQ52" s="54"/>
      <c r="AR52" s="54"/>
      <c r="AS52" s="54"/>
      <c r="AT52" s="54"/>
      <c r="AU52" s="54"/>
      <c r="AV52" s="54"/>
      <c r="AW52" s="54"/>
      <c r="AX52" s="54"/>
      <c r="AY52" s="54"/>
      <c r="AZ52" s="54"/>
      <c r="BA52" s="58"/>
      <c r="BB52"/>
      <c r="BP52" s="12"/>
      <c r="BQ52" s="12"/>
    </row>
    <row r="53" spans="1:69" ht="12.75" customHeight="1" x14ac:dyDescent="0.2">
      <c r="A53" s="99">
        <v>1</v>
      </c>
      <c r="B53" s="99"/>
      <c r="C53" s="99"/>
      <c r="D53" s="99">
        <v>2</v>
      </c>
      <c r="E53" s="99"/>
      <c r="F53" s="99"/>
      <c r="G53" s="99"/>
      <c r="H53" s="99"/>
      <c r="I53" s="99"/>
      <c r="J53" s="99"/>
      <c r="K53" s="99"/>
      <c r="L53" s="99"/>
      <c r="M53" s="99"/>
      <c r="N53" s="99"/>
      <c r="O53" s="99"/>
      <c r="P53" s="99"/>
      <c r="Q53" s="98">
        <v>3</v>
      </c>
      <c r="R53" s="98"/>
      <c r="S53" s="98">
        <v>4</v>
      </c>
      <c r="T53" s="98"/>
      <c r="U53" s="99">
        <v>5</v>
      </c>
      <c r="V53" s="99"/>
      <c r="W53" s="99">
        <v>6</v>
      </c>
      <c r="X53" s="99"/>
      <c r="Y53" s="98">
        <v>7</v>
      </c>
      <c r="Z53" s="98"/>
      <c r="AA53" s="99">
        <v>8</v>
      </c>
      <c r="AB53" s="99"/>
      <c r="AC53" s="99">
        <v>9</v>
      </c>
      <c r="AD53" s="99"/>
      <c r="AE53" s="99">
        <v>10</v>
      </c>
      <c r="AF53" s="99"/>
      <c r="AG53" s="99">
        <v>11</v>
      </c>
      <c r="AH53" s="99"/>
      <c r="AI53" s="99">
        <v>12</v>
      </c>
      <c r="AJ53" s="99"/>
      <c r="AK53" s="97">
        <v>13</v>
      </c>
      <c r="AL53" s="97"/>
      <c r="AM53" s="97"/>
      <c r="AN53" s="97"/>
      <c r="AO53" s="97"/>
      <c r="AP53" s="97"/>
      <c r="AQ53" s="97">
        <v>14</v>
      </c>
      <c r="AR53" s="97"/>
      <c r="AS53" s="97"/>
      <c r="AT53" s="97"/>
      <c r="AU53" s="97"/>
      <c r="AV53" s="97">
        <v>15</v>
      </c>
      <c r="AW53" s="97"/>
      <c r="AX53" s="97"/>
      <c r="AY53" s="97"/>
      <c r="AZ53" s="97"/>
      <c r="BA53" s="36"/>
      <c r="BB53"/>
      <c r="BP53" s="12"/>
      <c r="BQ53" s="12"/>
    </row>
    <row r="54" spans="1:69" ht="15.75" customHeight="1" x14ac:dyDescent="0.2">
      <c r="A54" s="58" t="s">
        <v>62</v>
      </c>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c r="BP54" s="12"/>
      <c r="BQ54" s="12"/>
    </row>
    <row r="55" spans="1:69" s="11" customFormat="1" ht="14.25" customHeight="1" x14ac:dyDescent="0.2">
      <c r="A55" s="58" t="s">
        <v>72</v>
      </c>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C55"/>
      <c r="BD55"/>
      <c r="BE55"/>
      <c r="BF55"/>
      <c r="BG55"/>
      <c r="BH55"/>
      <c r="BI55"/>
      <c r="BJ55"/>
      <c r="BK55"/>
      <c r="BL55"/>
      <c r="BM55"/>
      <c r="BN55"/>
      <c r="BO55"/>
    </row>
    <row r="56" spans="1:69" s="11" customFormat="1" ht="15.75" customHeight="1" x14ac:dyDescent="0.2">
      <c r="A56" s="92" t="s">
        <v>134</v>
      </c>
      <c r="B56" s="93"/>
      <c r="C56" s="94"/>
      <c r="D56" s="95" t="s">
        <v>115</v>
      </c>
      <c r="E56" s="95"/>
      <c r="F56" s="95"/>
      <c r="G56" s="95"/>
      <c r="H56" s="95"/>
      <c r="I56" s="95"/>
      <c r="J56" s="95"/>
      <c r="K56" s="95"/>
      <c r="L56" s="95"/>
      <c r="M56" s="95"/>
      <c r="N56" s="95"/>
      <c r="O56" s="95"/>
      <c r="P56" s="95"/>
      <c r="Q56" s="55"/>
      <c r="R56" s="55"/>
      <c r="S56" s="55">
        <v>1</v>
      </c>
      <c r="T56" s="55"/>
      <c r="U56" s="55">
        <v>4</v>
      </c>
      <c r="V56" s="55"/>
      <c r="W56" s="55">
        <f t="shared" ref="W56:W61" si="0">30*U56</f>
        <v>120</v>
      </c>
      <c r="X56" s="55"/>
      <c r="Y56" s="55">
        <f>SUM(AA56,AE56)</f>
        <v>40</v>
      </c>
      <c r="Z56" s="55"/>
      <c r="AA56" s="55">
        <v>14</v>
      </c>
      <c r="AB56" s="55"/>
      <c r="AC56" s="55"/>
      <c r="AD56" s="55"/>
      <c r="AE56" s="55">
        <v>26</v>
      </c>
      <c r="AF56" s="55"/>
      <c r="AG56" s="55"/>
      <c r="AH56" s="55"/>
      <c r="AI56" s="55">
        <f t="shared" ref="AI56:AI61" si="1">W56-Y56</f>
        <v>80</v>
      </c>
      <c r="AJ56" s="55"/>
      <c r="AK56" s="49"/>
      <c r="AL56" s="50"/>
      <c r="AM56" s="50"/>
      <c r="AN56" s="50"/>
      <c r="AO56" s="50"/>
      <c r="AP56" s="50"/>
      <c r="AQ56" s="49">
        <f>40/19</f>
        <v>2.1052631578947367</v>
      </c>
      <c r="AR56" s="50"/>
      <c r="AS56" s="50"/>
      <c r="AT56" s="50"/>
      <c r="AU56" s="50"/>
      <c r="AV56" s="51"/>
      <c r="AW56" s="52"/>
      <c r="AX56" s="52"/>
      <c r="AY56" s="52"/>
      <c r="AZ56" s="53"/>
      <c r="BA56" s="36"/>
      <c r="BC56" s="14">
        <v>4</v>
      </c>
      <c r="BD56" s="14"/>
      <c r="BE56" s="14"/>
      <c r="BF56" s="14"/>
      <c r="BG56"/>
      <c r="BH56"/>
      <c r="BI56"/>
      <c r="BJ56"/>
      <c r="BK56"/>
      <c r="BL56"/>
      <c r="BM56"/>
      <c r="BN56"/>
      <c r="BO56"/>
    </row>
    <row r="57" spans="1:69" s="11" customFormat="1" ht="21.75" customHeight="1" x14ac:dyDescent="0.2">
      <c r="A57" s="92" t="s">
        <v>135</v>
      </c>
      <c r="B57" s="93"/>
      <c r="C57" s="94"/>
      <c r="D57" s="95" t="s">
        <v>55</v>
      </c>
      <c r="E57" s="95"/>
      <c r="F57" s="95"/>
      <c r="G57" s="95"/>
      <c r="H57" s="95"/>
      <c r="I57" s="95"/>
      <c r="J57" s="95"/>
      <c r="K57" s="95"/>
      <c r="L57" s="95"/>
      <c r="M57" s="95"/>
      <c r="N57" s="95"/>
      <c r="O57" s="95"/>
      <c r="P57" s="95"/>
      <c r="Q57" s="55">
        <v>2.2999999999999998</v>
      </c>
      <c r="R57" s="55"/>
      <c r="S57" s="55">
        <v>1</v>
      </c>
      <c r="T57" s="55"/>
      <c r="U57" s="55">
        <v>10</v>
      </c>
      <c r="V57" s="55"/>
      <c r="W57" s="55">
        <f t="shared" si="0"/>
        <v>300</v>
      </c>
      <c r="X57" s="55"/>
      <c r="Y57" s="55">
        <f>SUM(AA57,AE57)</f>
        <v>100</v>
      </c>
      <c r="Z57" s="55"/>
      <c r="AA57" s="55">
        <v>0</v>
      </c>
      <c r="AB57" s="55"/>
      <c r="AC57" s="55"/>
      <c r="AD57" s="55"/>
      <c r="AE57" s="55">
        <v>100</v>
      </c>
      <c r="AF57" s="55"/>
      <c r="AG57" s="55"/>
      <c r="AH57" s="55"/>
      <c r="AI57" s="55">
        <f t="shared" si="1"/>
        <v>200</v>
      </c>
      <c r="AJ57" s="55"/>
      <c r="AK57" s="49">
        <f>40/15</f>
        <v>2.6666666666666665</v>
      </c>
      <c r="AL57" s="50"/>
      <c r="AM57" s="50"/>
      <c r="AN57" s="50"/>
      <c r="AO57" s="50"/>
      <c r="AP57" s="50"/>
      <c r="AQ57" s="49">
        <f>60/19</f>
        <v>3.1578947368421053</v>
      </c>
      <c r="AR57" s="50"/>
      <c r="AS57" s="50"/>
      <c r="AT57" s="50"/>
      <c r="AU57" s="50"/>
      <c r="AV57" s="51">
        <f>20/15</f>
        <v>1.3333333333333333</v>
      </c>
      <c r="AW57" s="52"/>
      <c r="AX57" s="52"/>
      <c r="AY57" s="52"/>
      <c r="AZ57" s="53"/>
      <c r="BA57" s="36"/>
      <c r="BC57" s="14">
        <v>4</v>
      </c>
      <c r="BD57" s="14">
        <v>4</v>
      </c>
      <c r="BE57" s="14">
        <v>2</v>
      </c>
      <c r="BF57" s="14"/>
      <c r="BG57"/>
      <c r="BH57"/>
      <c r="BI57"/>
      <c r="BJ57"/>
      <c r="BK57"/>
      <c r="BL57"/>
      <c r="BM57"/>
      <c r="BN57"/>
      <c r="BO57"/>
    </row>
    <row r="58" spans="1:69" s="11" customFormat="1" ht="28.5" customHeight="1" x14ac:dyDescent="0.2">
      <c r="A58" s="92" t="s">
        <v>136</v>
      </c>
      <c r="B58" s="93"/>
      <c r="C58" s="94"/>
      <c r="D58" s="81" t="s">
        <v>87</v>
      </c>
      <c r="E58" s="81"/>
      <c r="F58" s="81"/>
      <c r="G58" s="81"/>
      <c r="H58" s="81"/>
      <c r="I58" s="81"/>
      <c r="J58" s="81"/>
      <c r="K58" s="81"/>
      <c r="L58" s="81"/>
      <c r="M58" s="81"/>
      <c r="N58" s="81"/>
      <c r="O58" s="81"/>
      <c r="P58" s="81"/>
      <c r="Q58" s="55"/>
      <c r="R58" s="55"/>
      <c r="S58" s="55">
        <v>2</v>
      </c>
      <c r="T58" s="55"/>
      <c r="U58" s="55">
        <v>3</v>
      </c>
      <c r="V58" s="55"/>
      <c r="W58" s="55">
        <f t="shared" si="0"/>
        <v>90</v>
      </c>
      <c r="X58" s="55"/>
      <c r="Y58" s="55">
        <v>30</v>
      </c>
      <c r="Z58" s="55"/>
      <c r="AA58" s="55">
        <v>10</v>
      </c>
      <c r="AB58" s="55"/>
      <c r="AC58" s="54">
        <v>20</v>
      </c>
      <c r="AD58" s="54"/>
      <c r="AE58" s="55"/>
      <c r="AF58" s="55"/>
      <c r="AG58" s="55"/>
      <c r="AH58" s="55"/>
      <c r="AI58" s="55">
        <f t="shared" si="1"/>
        <v>60</v>
      </c>
      <c r="AJ58" s="55"/>
      <c r="AK58" s="49"/>
      <c r="AL58" s="50"/>
      <c r="AM58" s="50"/>
      <c r="AN58" s="50"/>
      <c r="AO58" s="50"/>
      <c r="AP58" s="50"/>
      <c r="AQ58" s="49">
        <f>30/19</f>
        <v>1.5789473684210527</v>
      </c>
      <c r="AR58" s="50"/>
      <c r="AS58" s="50"/>
      <c r="AT58" s="50"/>
      <c r="AU58" s="50"/>
      <c r="AV58" s="51"/>
      <c r="AW58" s="52"/>
      <c r="AX58" s="52"/>
      <c r="AY58" s="52"/>
      <c r="AZ58" s="53"/>
      <c r="BA58" s="36"/>
      <c r="BC58" s="14"/>
      <c r="BD58" s="14">
        <v>3</v>
      </c>
      <c r="BE58" s="14"/>
      <c r="BF58" s="14"/>
      <c r="BG58"/>
      <c r="BH58"/>
      <c r="BI58"/>
      <c r="BJ58"/>
      <c r="BK58"/>
      <c r="BL58"/>
      <c r="BM58"/>
      <c r="BN58"/>
      <c r="BO58"/>
    </row>
    <row r="59" spans="1:69" s="11" customFormat="1" ht="16.5" customHeight="1" x14ac:dyDescent="0.2">
      <c r="A59" s="92" t="s">
        <v>137</v>
      </c>
      <c r="B59" s="93"/>
      <c r="C59" s="94"/>
      <c r="D59" s="81" t="s">
        <v>117</v>
      </c>
      <c r="E59" s="81"/>
      <c r="F59" s="81"/>
      <c r="G59" s="81"/>
      <c r="H59" s="81"/>
      <c r="I59" s="81"/>
      <c r="J59" s="81"/>
      <c r="K59" s="81"/>
      <c r="L59" s="81"/>
      <c r="M59" s="81"/>
      <c r="N59" s="81"/>
      <c r="O59" s="81"/>
      <c r="P59" s="81"/>
      <c r="Q59" s="55"/>
      <c r="R59" s="55"/>
      <c r="S59" s="55">
        <v>3</v>
      </c>
      <c r="T59" s="55"/>
      <c r="U59" s="55">
        <v>4</v>
      </c>
      <c r="V59" s="55"/>
      <c r="W59" s="55">
        <f t="shared" si="0"/>
        <v>120</v>
      </c>
      <c r="X59" s="55"/>
      <c r="Y59" s="55">
        <f>SUM(AA59,AE59)</f>
        <v>40</v>
      </c>
      <c r="Z59" s="55"/>
      <c r="AA59" s="55">
        <v>14</v>
      </c>
      <c r="AB59" s="55"/>
      <c r="AC59" s="55"/>
      <c r="AD59" s="55"/>
      <c r="AE59" s="55">
        <v>26</v>
      </c>
      <c r="AF59" s="55"/>
      <c r="AG59" s="55"/>
      <c r="AH59" s="55"/>
      <c r="AI59" s="55">
        <f t="shared" si="1"/>
        <v>80</v>
      </c>
      <c r="AJ59" s="55"/>
      <c r="AK59" s="49"/>
      <c r="AL59" s="50"/>
      <c r="AM59" s="50"/>
      <c r="AN59" s="50"/>
      <c r="AO59" s="50"/>
      <c r="AP59" s="50"/>
      <c r="AQ59" s="49"/>
      <c r="AR59" s="50"/>
      <c r="AS59" s="50"/>
      <c r="AT59" s="50"/>
      <c r="AU59" s="50"/>
      <c r="AV59" s="49">
        <f>40/15</f>
        <v>2.6666666666666665</v>
      </c>
      <c r="AW59" s="49"/>
      <c r="AX59" s="49"/>
      <c r="AY59" s="49"/>
      <c r="AZ59" s="49"/>
      <c r="BA59" s="36"/>
      <c r="BC59" s="14"/>
      <c r="BD59" s="14"/>
      <c r="BE59" s="14">
        <v>4</v>
      </c>
      <c r="BF59" s="14"/>
      <c r="BG59"/>
      <c r="BH59"/>
      <c r="BI59"/>
      <c r="BJ59"/>
      <c r="BK59"/>
      <c r="BL59"/>
      <c r="BM59"/>
      <c r="BN59"/>
      <c r="BO59"/>
    </row>
    <row r="60" spans="1:69" s="11" customFormat="1" ht="17.25" customHeight="1" x14ac:dyDescent="0.2">
      <c r="A60" s="92" t="s">
        <v>138</v>
      </c>
      <c r="B60" s="93"/>
      <c r="C60" s="94"/>
      <c r="D60" s="96" t="s">
        <v>116</v>
      </c>
      <c r="E60" s="96"/>
      <c r="F60" s="96"/>
      <c r="G60" s="96"/>
      <c r="H60" s="96"/>
      <c r="I60" s="96"/>
      <c r="J60" s="96"/>
      <c r="K60" s="96"/>
      <c r="L60" s="96"/>
      <c r="M60" s="96"/>
      <c r="N60" s="96"/>
      <c r="O60" s="96"/>
      <c r="P60" s="96"/>
      <c r="Q60" s="55"/>
      <c r="R60" s="55"/>
      <c r="S60" s="55">
        <v>4</v>
      </c>
      <c r="T60" s="55"/>
      <c r="U60" s="55">
        <v>13</v>
      </c>
      <c r="V60" s="55"/>
      <c r="W60" s="55">
        <f t="shared" si="0"/>
        <v>390</v>
      </c>
      <c r="X60" s="55"/>
      <c r="Y60" s="55">
        <f>SUM(AA60,AE60)</f>
        <v>50</v>
      </c>
      <c r="Z60" s="55"/>
      <c r="AA60" s="55">
        <v>16</v>
      </c>
      <c r="AB60" s="55"/>
      <c r="AC60" s="55"/>
      <c r="AD60" s="55"/>
      <c r="AE60" s="55">
        <v>34</v>
      </c>
      <c r="AF60" s="55"/>
      <c r="AG60" s="55"/>
      <c r="AH60" s="55"/>
      <c r="AI60" s="55">
        <f t="shared" si="1"/>
        <v>340</v>
      </c>
      <c r="AJ60" s="55"/>
      <c r="AK60" s="49"/>
      <c r="AL60" s="50"/>
      <c r="AM60" s="50"/>
      <c r="AN60" s="50"/>
      <c r="AO60" s="50"/>
      <c r="AP60" s="50"/>
      <c r="AQ60" s="49"/>
      <c r="AR60" s="50"/>
      <c r="AS60" s="50"/>
      <c r="AT60" s="50"/>
      <c r="AU60" s="50"/>
      <c r="AV60" s="49"/>
      <c r="AW60" s="49"/>
      <c r="AX60" s="49"/>
      <c r="AY60" s="49"/>
      <c r="AZ60" s="49"/>
      <c r="BA60" s="36"/>
      <c r="BC60" s="14"/>
      <c r="BD60" s="14"/>
      <c r="BE60" s="14"/>
      <c r="BF60" s="14">
        <v>13</v>
      </c>
      <c r="BG60"/>
      <c r="BH60"/>
      <c r="BI60"/>
      <c r="BJ60"/>
      <c r="BK60"/>
      <c r="BL60"/>
      <c r="BM60"/>
      <c r="BN60"/>
      <c r="BO60"/>
    </row>
    <row r="61" spans="1:69" s="11" customFormat="1" ht="18" customHeight="1" x14ac:dyDescent="0.2">
      <c r="A61" s="92" t="s">
        <v>139</v>
      </c>
      <c r="B61" s="93"/>
      <c r="C61" s="94"/>
      <c r="D61" s="95" t="s">
        <v>70</v>
      </c>
      <c r="E61" s="95"/>
      <c r="F61" s="95"/>
      <c r="G61" s="95"/>
      <c r="H61" s="95"/>
      <c r="I61" s="95"/>
      <c r="J61" s="95"/>
      <c r="K61" s="95"/>
      <c r="L61" s="95"/>
      <c r="M61" s="95"/>
      <c r="N61" s="95"/>
      <c r="O61" s="95"/>
      <c r="P61" s="95"/>
      <c r="Q61" s="55"/>
      <c r="R61" s="55"/>
      <c r="S61" s="60">
        <v>4</v>
      </c>
      <c r="T61" s="60"/>
      <c r="U61" s="55">
        <v>8</v>
      </c>
      <c r="V61" s="55"/>
      <c r="W61" s="55">
        <f t="shared" si="0"/>
        <v>240</v>
      </c>
      <c r="X61" s="55"/>
      <c r="Y61" s="55"/>
      <c r="Z61" s="55"/>
      <c r="AA61" s="55"/>
      <c r="AB61" s="55"/>
      <c r="AC61" s="55"/>
      <c r="AD61" s="55"/>
      <c r="AE61" s="55">
        <f>Y61-AA61</f>
        <v>0</v>
      </c>
      <c r="AF61" s="55"/>
      <c r="AG61" s="55"/>
      <c r="AH61" s="55"/>
      <c r="AI61" s="55">
        <f t="shared" si="1"/>
        <v>240</v>
      </c>
      <c r="AJ61" s="55"/>
      <c r="AK61" s="49"/>
      <c r="AL61" s="50"/>
      <c r="AM61" s="50"/>
      <c r="AN61" s="50"/>
      <c r="AO61" s="50"/>
      <c r="AP61" s="50"/>
      <c r="AQ61" s="49"/>
      <c r="AR61" s="50"/>
      <c r="AS61" s="50"/>
      <c r="AT61" s="50"/>
      <c r="AU61" s="50"/>
      <c r="AV61" s="49"/>
      <c r="AW61" s="49"/>
      <c r="AX61" s="49"/>
      <c r="AY61" s="49"/>
      <c r="AZ61" s="49"/>
      <c r="BA61" s="36"/>
      <c r="BC61" s="37"/>
      <c r="BD61" s="37"/>
      <c r="BE61" s="37">
        <v>4</v>
      </c>
      <c r="BF61" s="37">
        <v>4</v>
      </c>
      <c r="BG61"/>
      <c r="BH61"/>
      <c r="BI61"/>
      <c r="BJ61"/>
      <c r="BK61"/>
      <c r="BL61"/>
      <c r="BM61"/>
      <c r="BN61"/>
      <c r="BO61"/>
    </row>
    <row r="62" spans="1:69" ht="19.5" customHeight="1" x14ac:dyDescent="0.2">
      <c r="A62" s="90"/>
      <c r="B62" s="90"/>
      <c r="C62" s="90"/>
      <c r="D62" s="91" t="s">
        <v>56</v>
      </c>
      <c r="E62" s="91"/>
      <c r="F62" s="91"/>
      <c r="G62" s="91"/>
      <c r="H62" s="91"/>
      <c r="I62" s="91"/>
      <c r="J62" s="91"/>
      <c r="K62" s="91"/>
      <c r="L62" s="91"/>
      <c r="M62" s="91"/>
      <c r="N62" s="91"/>
      <c r="O62" s="91"/>
      <c r="P62" s="91"/>
      <c r="Q62" s="61">
        <v>2</v>
      </c>
      <c r="R62" s="61"/>
      <c r="S62" s="61">
        <v>6</v>
      </c>
      <c r="T62" s="61"/>
      <c r="U62" s="61">
        <f>SUM(U56:V61)</f>
        <v>42</v>
      </c>
      <c r="V62" s="61"/>
      <c r="W62" s="61">
        <f>SUM(W56:X61)</f>
        <v>1260</v>
      </c>
      <c r="X62" s="61"/>
      <c r="Y62" s="61">
        <f>SUM(Y56:Z61)</f>
        <v>260</v>
      </c>
      <c r="Z62" s="61"/>
      <c r="AA62" s="61">
        <f>SUM(AA56:AB61)</f>
        <v>54</v>
      </c>
      <c r="AB62" s="61"/>
      <c r="AC62" s="61">
        <f>SUM(AC56:AD61)</f>
        <v>20</v>
      </c>
      <c r="AD62" s="61"/>
      <c r="AE62" s="61">
        <f>SUM(AE56:AF61)</f>
        <v>186</v>
      </c>
      <c r="AF62" s="61"/>
      <c r="AG62" s="61"/>
      <c r="AH62" s="61"/>
      <c r="AI62" s="61">
        <f>SUM(AI56:AJ61)</f>
        <v>1000</v>
      </c>
      <c r="AJ62" s="61"/>
      <c r="AK62" s="56">
        <f>SUM(AK56:AP61)</f>
        <v>2.6666666666666665</v>
      </c>
      <c r="AL62" s="57"/>
      <c r="AM62" s="57"/>
      <c r="AN62" s="57"/>
      <c r="AO62" s="57"/>
      <c r="AP62" s="57"/>
      <c r="AQ62" s="56">
        <f>SUM(AQ56:AU61)</f>
        <v>6.8421052631578956</v>
      </c>
      <c r="AR62" s="57"/>
      <c r="AS62" s="57"/>
      <c r="AT62" s="57"/>
      <c r="AU62" s="57"/>
      <c r="AV62" s="56">
        <f>SUM(AV56:AZ61)</f>
        <v>4</v>
      </c>
      <c r="AW62" s="56"/>
      <c r="AX62" s="56"/>
      <c r="AY62" s="56"/>
      <c r="AZ62" s="56"/>
      <c r="BA62" s="43"/>
      <c r="BC62" s="40"/>
      <c r="BD62" s="40"/>
      <c r="BE62" s="40"/>
      <c r="BF62" s="40"/>
      <c r="BP62" s="12"/>
      <c r="BQ62" s="12"/>
    </row>
    <row r="63" spans="1:69" ht="21.75" customHeight="1" x14ac:dyDescent="0.2">
      <c r="A63" s="58" t="s">
        <v>84</v>
      </c>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36"/>
      <c r="BC63" s="14"/>
      <c r="BD63" s="14"/>
      <c r="BE63" s="14"/>
      <c r="BF63" s="14"/>
      <c r="BP63" s="12"/>
      <c r="BQ63" s="12"/>
    </row>
    <row r="64" spans="1:69" ht="18.75" customHeight="1" x14ac:dyDescent="0.2">
      <c r="A64" s="54" t="s">
        <v>140</v>
      </c>
      <c r="B64" s="54"/>
      <c r="C64" s="54"/>
      <c r="D64" s="59" t="s">
        <v>112</v>
      </c>
      <c r="E64" s="59"/>
      <c r="F64" s="59"/>
      <c r="G64" s="59"/>
      <c r="H64" s="59"/>
      <c r="I64" s="59"/>
      <c r="J64" s="59"/>
      <c r="K64" s="59"/>
      <c r="L64" s="59"/>
      <c r="M64" s="59"/>
      <c r="N64" s="59"/>
      <c r="O64" s="59"/>
      <c r="P64" s="59"/>
      <c r="Q64" s="55"/>
      <c r="R64" s="55"/>
      <c r="S64" s="60">
        <v>1</v>
      </c>
      <c r="T64" s="60"/>
      <c r="U64" s="54">
        <v>4</v>
      </c>
      <c r="V64" s="54"/>
      <c r="W64" s="55">
        <f>U64*30</f>
        <v>120</v>
      </c>
      <c r="X64" s="55"/>
      <c r="Y64" s="55">
        <f>SUM(AA64,AE64)</f>
        <v>40</v>
      </c>
      <c r="Z64" s="55"/>
      <c r="AA64" s="55">
        <v>14</v>
      </c>
      <c r="AB64" s="55"/>
      <c r="AC64" s="55"/>
      <c r="AD64" s="55"/>
      <c r="AE64" s="55">
        <v>26</v>
      </c>
      <c r="AF64" s="55"/>
      <c r="AG64" s="55"/>
      <c r="AH64" s="55"/>
      <c r="AI64" s="55">
        <f>W64-Y64</f>
        <v>80</v>
      </c>
      <c r="AJ64" s="55"/>
      <c r="AK64" s="49">
        <f>40/15</f>
        <v>2.6666666666666665</v>
      </c>
      <c r="AL64" s="50"/>
      <c r="AM64" s="50"/>
      <c r="AN64" s="50"/>
      <c r="AO64" s="50"/>
      <c r="AP64" s="50"/>
      <c r="AQ64" s="49">
        <f>40/19</f>
        <v>2.1052631578947367</v>
      </c>
      <c r="AR64" s="50"/>
      <c r="AS64" s="50"/>
      <c r="AT64" s="50"/>
      <c r="AU64" s="50"/>
      <c r="AV64" s="49"/>
      <c r="AW64" s="49"/>
      <c r="AX64" s="49"/>
      <c r="AY64" s="49"/>
      <c r="AZ64" s="49"/>
      <c r="BA64" s="36"/>
      <c r="BC64" s="14">
        <v>4</v>
      </c>
      <c r="BD64" s="14"/>
      <c r="BE64" s="14"/>
      <c r="BF64" s="14"/>
      <c r="BP64" s="12"/>
      <c r="BQ64" s="12"/>
    </row>
    <row r="65" spans="1:69" ht="31.5" customHeight="1" x14ac:dyDescent="0.2">
      <c r="A65" s="54" t="s">
        <v>141</v>
      </c>
      <c r="B65" s="54"/>
      <c r="C65" s="54"/>
      <c r="D65" s="87" t="s">
        <v>133</v>
      </c>
      <c r="E65" s="88"/>
      <c r="F65" s="88"/>
      <c r="G65" s="88"/>
      <c r="H65" s="88"/>
      <c r="I65" s="88"/>
      <c r="J65" s="88"/>
      <c r="K65" s="88"/>
      <c r="L65" s="88"/>
      <c r="M65" s="88"/>
      <c r="N65" s="88"/>
      <c r="O65" s="88"/>
      <c r="P65" s="89"/>
      <c r="Q65" s="55">
        <v>2</v>
      </c>
      <c r="R65" s="55"/>
      <c r="S65" s="60"/>
      <c r="T65" s="60"/>
      <c r="U65" s="54">
        <v>4</v>
      </c>
      <c r="V65" s="54"/>
      <c r="W65" s="55">
        <f>U65*30</f>
        <v>120</v>
      </c>
      <c r="X65" s="55"/>
      <c r="Y65" s="55">
        <f>SUM(AA65,AE65)</f>
        <v>40</v>
      </c>
      <c r="Z65" s="55"/>
      <c r="AA65" s="55">
        <v>14</v>
      </c>
      <c r="AB65" s="55"/>
      <c r="AC65" s="55"/>
      <c r="AD65" s="55"/>
      <c r="AE65" s="55">
        <v>26</v>
      </c>
      <c r="AF65" s="55"/>
      <c r="AG65" s="55"/>
      <c r="AH65" s="55"/>
      <c r="AI65" s="55">
        <f>W65-Y65</f>
        <v>80</v>
      </c>
      <c r="AJ65" s="55"/>
      <c r="AK65" s="49">
        <f>40/15</f>
        <v>2.6666666666666665</v>
      </c>
      <c r="AL65" s="50"/>
      <c r="AM65" s="50"/>
      <c r="AN65" s="50"/>
      <c r="AO65" s="50"/>
      <c r="AP65" s="50"/>
      <c r="AQ65" s="49">
        <f>40/19</f>
        <v>2.1052631578947367</v>
      </c>
      <c r="AR65" s="50"/>
      <c r="AS65" s="50"/>
      <c r="AT65" s="50"/>
      <c r="AU65" s="50"/>
      <c r="AV65" s="51"/>
      <c r="AW65" s="52"/>
      <c r="AX65" s="52"/>
      <c r="AY65" s="52"/>
      <c r="AZ65" s="53"/>
      <c r="BA65" s="36"/>
      <c r="BC65" s="14"/>
      <c r="BD65" s="14">
        <v>4</v>
      </c>
      <c r="BE65" s="14"/>
      <c r="BF65" s="14"/>
      <c r="BP65" s="12"/>
      <c r="BQ65" s="12"/>
    </row>
    <row r="66" spans="1:69" ht="22.5" customHeight="1" x14ac:dyDescent="0.2">
      <c r="A66" s="54" t="s">
        <v>142</v>
      </c>
      <c r="B66" s="54"/>
      <c r="C66" s="54"/>
      <c r="D66" s="59" t="s">
        <v>113</v>
      </c>
      <c r="E66" s="59"/>
      <c r="F66" s="59"/>
      <c r="G66" s="59"/>
      <c r="H66" s="59"/>
      <c r="I66" s="59"/>
      <c r="J66" s="59"/>
      <c r="K66" s="59"/>
      <c r="L66" s="59"/>
      <c r="M66" s="59"/>
      <c r="N66" s="59"/>
      <c r="O66" s="59"/>
      <c r="P66" s="59"/>
      <c r="Q66" s="55">
        <v>2</v>
      </c>
      <c r="R66" s="55"/>
      <c r="S66" s="60">
        <v>1</v>
      </c>
      <c r="T66" s="60"/>
      <c r="U66" s="55">
        <v>6</v>
      </c>
      <c r="V66" s="55"/>
      <c r="W66" s="55">
        <f>U66*30</f>
        <v>180</v>
      </c>
      <c r="X66" s="55"/>
      <c r="Y66" s="60">
        <v>60</v>
      </c>
      <c r="Z66" s="60"/>
      <c r="AA66" s="60">
        <v>20</v>
      </c>
      <c r="AB66" s="60"/>
      <c r="AC66" s="60"/>
      <c r="AD66" s="60"/>
      <c r="AE66" s="60">
        <v>40</v>
      </c>
      <c r="AF66" s="60"/>
      <c r="AG66" s="55"/>
      <c r="AH66" s="55"/>
      <c r="AI66" s="55">
        <f>W66-Y66</f>
        <v>120</v>
      </c>
      <c r="AJ66" s="55"/>
      <c r="AK66" s="49">
        <f>30/15</f>
        <v>2</v>
      </c>
      <c r="AL66" s="50"/>
      <c r="AM66" s="50"/>
      <c r="AN66" s="50"/>
      <c r="AO66" s="50"/>
      <c r="AP66" s="50"/>
      <c r="AQ66" s="49">
        <f>30/21</f>
        <v>1.4285714285714286</v>
      </c>
      <c r="AR66" s="50"/>
      <c r="AS66" s="50"/>
      <c r="AT66" s="50"/>
      <c r="AU66" s="50"/>
      <c r="AV66" s="49"/>
      <c r="AW66" s="49"/>
      <c r="AX66" s="49"/>
      <c r="AY66" s="49"/>
      <c r="AZ66" s="49"/>
      <c r="BA66" s="36"/>
      <c r="BC66" s="14">
        <v>3</v>
      </c>
      <c r="BD66" s="14">
        <v>3</v>
      </c>
      <c r="BE66" s="14"/>
      <c r="BF66" s="14"/>
      <c r="BP66" s="12"/>
      <c r="BQ66" s="12"/>
    </row>
    <row r="67" spans="1:69" ht="27" customHeight="1" x14ac:dyDescent="0.2">
      <c r="A67" s="54" t="s">
        <v>143</v>
      </c>
      <c r="B67" s="54"/>
      <c r="C67" s="54"/>
      <c r="D67" s="59" t="s">
        <v>79</v>
      </c>
      <c r="E67" s="59"/>
      <c r="F67" s="59"/>
      <c r="G67" s="59"/>
      <c r="H67" s="59"/>
      <c r="I67" s="59"/>
      <c r="J67" s="59"/>
      <c r="K67" s="59"/>
      <c r="L67" s="59"/>
      <c r="M67" s="59"/>
      <c r="N67" s="59"/>
      <c r="O67" s="59"/>
      <c r="P67" s="59"/>
      <c r="Q67" s="55">
        <v>1</v>
      </c>
      <c r="R67" s="55"/>
      <c r="S67" s="55"/>
      <c r="T67" s="55"/>
      <c r="U67" s="55">
        <v>3</v>
      </c>
      <c r="V67" s="55"/>
      <c r="W67" s="55">
        <f>U67*30</f>
        <v>90</v>
      </c>
      <c r="X67" s="55"/>
      <c r="Y67" s="55">
        <f>SUM(AA67,AE67)</f>
        <v>30</v>
      </c>
      <c r="Z67" s="55"/>
      <c r="AA67" s="55">
        <v>10</v>
      </c>
      <c r="AB67" s="55"/>
      <c r="AC67" s="55"/>
      <c r="AD67" s="55"/>
      <c r="AE67" s="55">
        <v>20</v>
      </c>
      <c r="AF67" s="55"/>
      <c r="AG67" s="55"/>
      <c r="AH67" s="55"/>
      <c r="AI67" s="55">
        <f>W67-Y67</f>
        <v>60</v>
      </c>
      <c r="AJ67" s="55"/>
      <c r="AK67" s="49">
        <f>Y67/15</f>
        <v>2</v>
      </c>
      <c r="AL67" s="50"/>
      <c r="AM67" s="50"/>
      <c r="AN67" s="50"/>
      <c r="AO67" s="50"/>
      <c r="AP67" s="50"/>
      <c r="AQ67" s="49"/>
      <c r="AR67" s="50"/>
      <c r="AS67" s="50"/>
      <c r="AT67" s="50"/>
      <c r="AU67" s="50"/>
      <c r="AV67" s="49"/>
      <c r="AW67" s="49"/>
      <c r="AX67" s="49"/>
      <c r="AY67" s="49"/>
      <c r="AZ67" s="49"/>
      <c r="BA67" s="36"/>
      <c r="BC67" s="14">
        <v>3</v>
      </c>
      <c r="BD67" s="14"/>
      <c r="BE67" s="14"/>
      <c r="BF67" s="14"/>
      <c r="BP67" s="12"/>
      <c r="BQ67" s="12"/>
    </row>
    <row r="68" spans="1:69" ht="27" customHeight="1" x14ac:dyDescent="0.2">
      <c r="A68" s="54" t="s">
        <v>144</v>
      </c>
      <c r="B68" s="54"/>
      <c r="C68" s="54"/>
      <c r="D68" s="59" t="s">
        <v>75</v>
      </c>
      <c r="E68" s="59"/>
      <c r="F68" s="59"/>
      <c r="G68" s="59"/>
      <c r="H68" s="59"/>
      <c r="I68" s="59"/>
      <c r="J68" s="59"/>
      <c r="K68" s="59"/>
      <c r="L68" s="59"/>
      <c r="M68" s="59"/>
      <c r="N68" s="59"/>
      <c r="O68" s="59"/>
      <c r="P68" s="59"/>
      <c r="Q68" s="55">
        <v>1</v>
      </c>
      <c r="R68" s="55"/>
      <c r="S68" s="55"/>
      <c r="T68" s="55"/>
      <c r="U68" s="55">
        <v>5</v>
      </c>
      <c r="V68" s="55"/>
      <c r="W68" s="55">
        <f>30*U68</f>
        <v>150</v>
      </c>
      <c r="X68" s="55"/>
      <c r="Y68" s="55">
        <f>SUM(AA68,AE68)</f>
        <v>50</v>
      </c>
      <c r="Z68" s="55"/>
      <c r="AA68" s="54">
        <v>16</v>
      </c>
      <c r="AB68" s="54"/>
      <c r="AC68" s="54"/>
      <c r="AD68" s="54"/>
      <c r="AE68" s="54">
        <v>34</v>
      </c>
      <c r="AF68" s="54"/>
      <c r="AG68" s="55"/>
      <c r="AH68" s="55"/>
      <c r="AI68" s="55">
        <f t="shared" ref="AI68" si="2">W68-Y68</f>
        <v>100</v>
      </c>
      <c r="AJ68" s="55"/>
      <c r="AK68" s="49">
        <f>Y68/15</f>
        <v>3.3333333333333335</v>
      </c>
      <c r="AL68" s="50"/>
      <c r="AM68" s="50"/>
      <c r="AN68" s="50"/>
      <c r="AO68" s="50"/>
      <c r="AP68" s="50"/>
      <c r="AQ68" s="49"/>
      <c r="AR68" s="50"/>
      <c r="AS68" s="50"/>
      <c r="AT68" s="50"/>
      <c r="AU68" s="50"/>
      <c r="AV68" s="49"/>
      <c r="AW68" s="49"/>
      <c r="AX68" s="49"/>
      <c r="AY68" s="49"/>
      <c r="AZ68" s="49"/>
      <c r="BA68" s="36"/>
      <c r="BC68" s="14">
        <v>5</v>
      </c>
      <c r="BD68" s="14"/>
      <c r="BE68" s="14"/>
      <c r="BF68" s="14"/>
      <c r="BP68" s="12"/>
      <c r="BQ68" s="12"/>
    </row>
    <row r="69" spans="1:69" ht="18.75" customHeight="1" x14ac:dyDescent="0.2">
      <c r="A69" s="54" t="s">
        <v>145</v>
      </c>
      <c r="B69" s="54"/>
      <c r="C69" s="54"/>
      <c r="D69" s="59" t="s">
        <v>118</v>
      </c>
      <c r="E69" s="59"/>
      <c r="F69" s="59"/>
      <c r="G69" s="59"/>
      <c r="H69" s="59"/>
      <c r="I69" s="59"/>
      <c r="J69" s="59"/>
      <c r="K69" s="59"/>
      <c r="L69" s="59"/>
      <c r="M69" s="59"/>
      <c r="N69" s="59"/>
      <c r="O69" s="59"/>
      <c r="P69" s="59"/>
      <c r="Q69" s="55"/>
      <c r="R69" s="55"/>
      <c r="S69" s="55">
        <v>3</v>
      </c>
      <c r="T69" s="55"/>
      <c r="U69" s="55">
        <v>5</v>
      </c>
      <c r="V69" s="55"/>
      <c r="W69" s="55">
        <f>30*U69</f>
        <v>150</v>
      </c>
      <c r="X69" s="55"/>
      <c r="Y69" s="55">
        <f>SUM(AA69,AE69)</f>
        <v>50</v>
      </c>
      <c r="Z69" s="55"/>
      <c r="AA69" s="54">
        <v>16</v>
      </c>
      <c r="AB69" s="54"/>
      <c r="AC69" s="54"/>
      <c r="AD69" s="54"/>
      <c r="AE69" s="54">
        <v>34</v>
      </c>
      <c r="AF69" s="54"/>
      <c r="AG69" s="55"/>
      <c r="AH69" s="55"/>
      <c r="AI69" s="55">
        <f t="shared" ref="AI69" si="3">W69-Y69</f>
        <v>100</v>
      </c>
      <c r="AJ69" s="55"/>
      <c r="AK69" s="49"/>
      <c r="AL69" s="50"/>
      <c r="AM69" s="50"/>
      <c r="AN69" s="50"/>
      <c r="AO69" s="50"/>
      <c r="AP69" s="50"/>
      <c r="AQ69" s="49"/>
      <c r="AR69" s="50"/>
      <c r="AS69" s="50"/>
      <c r="AT69" s="50"/>
      <c r="AU69" s="50"/>
      <c r="AV69" s="49"/>
      <c r="AW69" s="49"/>
      <c r="AX69" s="49"/>
      <c r="AY69" s="49"/>
      <c r="AZ69" s="49"/>
      <c r="BA69" s="36"/>
      <c r="BC69" s="14"/>
      <c r="BD69" s="14"/>
      <c r="BE69" s="14">
        <v>5</v>
      </c>
      <c r="BF69" s="14"/>
      <c r="BP69" s="12"/>
      <c r="BQ69" s="12"/>
    </row>
    <row r="70" spans="1:69" ht="26.25" customHeight="1" x14ac:dyDescent="0.2">
      <c r="A70" s="54" t="s">
        <v>146</v>
      </c>
      <c r="B70" s="54"/>
      <c r="C70" s="54"/>
      <c r="D70" s="62" t="s">
        <v>119</v>
      </c>
      <c r="E70" s="63"/>
      <c r="F70" s="63"/>
      <c r="G70" s="63"/>
      <c r="H70" s="63"/>
      <c r="I70" s="63"/>
      <c r="J70" s="63"/>
      <c r="K70" s="63"/>
      <c r="L70" s="63"/>
      <c r="M70" s="63"/>
      <c r="N70" s="63"/>
      <c r="O70" s="63"/>
      <c r="P70" s="64"/>
      <c r="Q70" s="65"/>
      <c r="R70" s="66"/>
      <c r="S70" s="65">
        <v>2</v>
      </c>
      <c r="T70" s="66"/>
      <c r="U70" s="55">
        <v>5</v>
      </c>
      <c r="V70" s="55"/>
      <c r="W70" s="55">
        <f>30*U70</f>
        <v>150</v>
      </c>
      <c r="X70" s="55"/>
      <c r="Y70" s="55">
        <f>SUM(AA70,AE70)</f>
        <v>50</v>
      </c>
      <c r="Z70" s="55"/>
      <c r="AA70" s="54">
        <v>16</v>
      </c>
      <c r="AB70" s="54"/>
      <c r="AC70" s="54"/>
      <c r="AD70" s="54"/>
      <c r="AE70" s="54">
        <v>34</v>
      </c>
      <c r="AF70" s="54"/>
      <c r="AG70" s="55"/>
      <c r="AH70" s="55"/>
      <c r="AI70" s="55">
        <f t="shared" ref="AI70" si="4">W70-Y70</f>
        <v>100</v>
      </c>
      <c r="AJ70" s="55"/>
      <c r="AK70" s="51"/>
      <c r="AL70" s="52"/>
      <c r="AM70" s="52"/>
      <c r="AN70" s="52"/>
      <c r="AO70" s="52"/>
      <c r="AP70" s="53"/>
      <c r="AQ70" s="51">
        <f>Y70/19</f>
        <v>2.6315789473684212</v>
      </c>
      <c r="AR70" s="52"/>
      <c r="AS70" s="52"/>
      <c r="AT70" s="52"/>
      <c r="AU70" s="53"/>
      <c r="AV70" s="51"/>
      <c r="AW70" s="52"/>
      <c r="AX70" s="52"/>
      <c r="AY70" s="52"/>
      <c r="AZ70" s="53"/>
      <c r="BA70" s="36"/>
      <c r="BC70" s="14"/>
      <c r="BD70" s="14">
        <v>5</v>
      </c>
      <c r="BE70" s="14"/>
      <c r="BF70" s="14"/>
      <c r="BP70" s="12"/>
      <c r="BQ70" s="12"/>
    </row>
    <row r="71" spans="1:69" ht="28.5" customHeight="1" x14ac:dyDescent="0.2">
      <c r="A71" s="54" t="s">
        <v>147</v>
      </c>
      <c r="B71" s="54"/>
      <c r="C71" s="54"/>
      <c r="D71" s="62" t="s">
        <v>120</v>
      </c>
      <c r="E71" s="63"/>
      <c r="F71" s="63"/>
      <c r="G71" s="63"/>
      <c r="H71" s="63"/>
      <c r="I71" s="63"/>
      <c r="J71" s="63"/>
      <c r="K71" s="63"/>
      <c r="L71" s="63"/>
      <c r="M71" s="63"/>
      <c r="N71" s="63"/>
      <c r="O71" s="63"/>
      <c r="P71" s="64"/>
      <c r="Q71" s="65"/>
      <c r="R71" s="66"/>
      <c r="S71" s="65">
        <v>3</v>
      </c>
      <c r="T71" s="66"/>
      <c r="U71" s="55">
        <v>4</v>
      </c>
      <c r="V71" s="55"/>
      <c r="W71" s="55">
        <f>U71*30</f>
        <v>120</v>
      </c>
      <c r="X71" s="55"/>
      <c r="Y71" s="55">
        <f>SUM(AA71,AE71)</f>
        <v>40</v>
      </c>
      <c r="Z71" s="55"/>
      <c r="AA71" s="55">
        <v>14</v>
      </c>
      <c r="AB71" s="55"/>
      <c r="AC71" s="55"/>
      <c r="AD71" s="55"/>
      <c r="AE71" s="55">
        <v>26</v>
      </c>
      <c r="AF71" s="55"/>
      <c r="AG71" s="55"/>
      <c r="AH71" s="55"/>
      <c r="AI71" s="55">
        <f>W71-Y71</f>
        <v>80</v>
      </c>
      <c r="AJ71" s="55"/>
      <c r="AK71" s="51"/>
      <c r="AL71" s="52"/>
      <c r="AM71" s="52"/>
      <c r="AN71" s="52"/>
      <c r="AO71" s="52"/>
      <c r="AP71" s="53"/>
      <c r="AQ71" s="51">
        <f>Y71/19</f>
        <v>2.1052631578947367</v>
      </c>
      <c r="AR71" s="52"/>
      <c r="AS71" s="52"/>
      <c r="AT71" s="52"/>
      <c r="AU71" s="53"/>
      <c r="AV71" s="51"/>
      <c r="AW71" s="52"/>
      <c r="AX71" s="52"/>
      <c r="AY71" s="52"/>
      <c r="AZ71" s="53"/>
      <c r="BA71" s="36"/>
      <c r="BC71" s="14"/>
      <c r="BD71" s="14"/>
      <c r="BE71" s="14">
        <v>4</v>
      </c>
      <c r="BF71" s="14"/>
      <c r="BP71" s="12"/>
      <c r="BQ71" s="12"/>
    </row>
    <row r="72" spans="1:69" ht="18" customHeight="1" x14ac:dyDescent="0.2">
      <c r="A72" s="54" t="s">
        <v>148</v>
      </c>
      <c r="B72" s="54"/>
      <c r="C72" s="54"/>
      <c r="D72" s="81" t="s">
        <v>74</v>
      </c>
      <c r="E72" s="81"/>
      <c r="F72" s="81"/>
      <c r="G72" s="81"/>
      <c r="H72" s="81"/>
      <c r="I72" s="81"/>
      <c r="J72" s="81"/>
      <c r="K72" s="81"/>
      <c r="L72" s="81"/>
      <c r="M72" s="81"/>
      <c r="N72" s="81"/>
      <c r="O72" s="81"/>
      <c r="P72" s="81"/>
      <c r="Q72" s="55"/>
      <c r="R72" s="55"/>
      <c r="S72" s="55">
        <v>3</v>
      </c>
      <c r="T72" s="55"/>
      <c r="U72" s="55">
        <v>12</v>
      </c>
      <c r="V72" s="55"/>
      <c r="W72" s="55">
        <v>360</v>
      </c>
      <c r="X72" s="55"/>
      <c r="Y72" s="55"/>
      <c r="Z72" s="55"/>
      <c r="AA72" s="55"/>
      <c r="AB72" s="55"/>
      <c r="AC72" s="55"/>
      <c r="AD72" s="55"/>
      <c r="AE72" s="55"/>
      <c r="AF72" s="55"/>
      <c r="AG72" s="55"/>
      <c r="AH72" s="55"/>
      <c r="AI72" s="55">
        <f>W72-Y72</f>
        <v>360</v>
      </c>
      <c r="AJ72" s="55"/>
      <c r="AK72" s="49"/>
      <c r="AL72" s="50"/>
      <c r="AM72" s="50"/>
      <c r="AN72" s="50"/>
      <c r="AO72" s="50"/>
      <c r="AP72" s="50"/>
      <c r="AQ72" s="49"/>
      <c r="AR72" s="50"/>
      <c r="AS72" s="50"/>
      <c r="AT72" s="50"/>
      <c r="AU72" s="50"/>
      <c r="AV72" s="49"/>
      <c r="AW72" s="49"/>
      <c r="AX72" s="49"/>
      <c r="AY72" s="49"/>
      <c r="AZ72" s="49"/>
      <c r="BA72" s="36"/>
      <c r="BC72" s="14"/>
      <c r="BD72" s="14"/>
      <c r="BE72" s="14">
        <v>12</v>
      </c>
      <c r="BF72" s="14"/>
      <c r="BP72" s="12"/>
      <c r="BQ72" s="12"/>
    </row>
    <row r="73" spans="1:69" x14ac:dyDescent="0.2">
      <c r="A73" s="86"/>
      <c r="B73" s="86"/>
      <c r="C73" s="86"/>
      <c r="D73" s="86" t="s">
        <v>56</v>
      </c>
      <c r="E73" s="86"/>
      <c r="F73" s="86"/>
      <c r="G73" s="86"/>
      <c r="H73" s="86"/>
      <c r="I73" s="86"/>
      <c r="J73" s="86"/>
      <c r="K73" s="86"/>
      <c r="L73" s="86"/>
      <c r="M73" s="86"/>
      <c r="N73" s="86"/>
      <c r="O73" s="86"/>
      <c r="P73" s="86"/>
      <c r="Q73" s="85">
        <v>4</v>
      </c>
      <c r="R73" s="85"/>
      <c r="S73" s="85">
        <v>6</v>
      </c>
      <c r="T73" s="85"/>
      <c r="U73" s="85">
        <f>SUM(U64:V72)</f>
        <v>48</v>
      </c>
      <c r="V73" s="85"/>
      <c r="W73" s="85">
        <f>SUM(W64:X72)</f>
        <v>1440</v>
      </c>
      <c r="X73" s="85"/>
      <c r="Y73" s="85">
        <f>SUM(Y64:Z72)</f>
        <v>360</v>
      </c>
      <c r="Z73" s="85"/>
      <c r="AA73" s="85">
        <f>SUM(AA64:AB72)</f>
        <v>120</v>
      </c>
      <c r="AB73" s="85"/>
      <c r="AC73" s="85">
        <f>SUM(AC64:AD72)</f>
        <v>0</v>
      </c>
      <c r="AD73" s="85"/>
      <c r="AE73" s="85">
        <f>SUM(AE64:AF72)</f>
        <v>240</v>
      </c>
      <c r="AF73" s="85"/>
      <c r="AG73" s="85">
        <f>SUM(AG64:AH72)</f>
        <v>0</v>
      </c>
      <c r="AH73" s="85"/>
      <c r="AI73" s="85">
        <f>SUM(AI64:AJ72)</f>
        <v>1080</v>
      </c>
      <c r="AJ73" s="85"/>
      <c r="AK73" s="84">
        <f>SUM(AK64:AP72)</f>
        <v>12.666666666666666</v>
      </c>
      <c r="AL73" s="57"/>
      <c r="AM73" s="57"/>
      <c r="AN73" s="57"/>
      <c r="AO73" s="57"/>
      <c r="AP73" s="57"/>
      <c r="AQ73" s="84">
        <f>SUM(AQ64:AU72)</f>
        <v>10.375939849624061</v>
      </c>
      <c r="AR73" s="57"/>
      <c r="AS73" s="57"/>
      <c r="AT73" s="57"/>
      <c r="AU73" s="57"/>
      <c r="AV73" s="84">
        <f>SUM(AV64:AZ72)</f>
        <v>0</v>
      </c>
      <c r="AW73" s="84"/>
      <c r="AX73" s="84"/>
      <c r="AY73" s="84"/>
      <c r="AZ73" s="84"/>
      <c r="BA73" s="36"/>
      <c r="BC73" s="14">
        <f>SUM(BC56:BC72)</f>
        <v>23</v>
      </c>
      <c r="BD73" s="14">
        <f t="shared" ref="BD73:BF73" si="5">SUM(BD56:BD72)</f>
        <v>19</v>
      </c>
      <c r="BE73" s="14">
        <f t="shared" si="5"/>
        <v>31</v>
      </c>
      <c r="BF73" s="14">
        <f t="shared" si="5"/>
        <v>17</v>
      </c>
      <c r="BP73" s="12"/>
      <c r="BQ73" s="12"/>
    </row>
    <row r="74" spans="1:69" x14ac:dyDescent="0.2">
      <c r="A74" s="58" t="s">
        <v>81</v>
      </c>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36"/>
      <c r="BP74" s="12"/>
      <c r="BQ74" s="12"/>
    </row>
    <row r="75" spans="1:69" ht="16.5" customHeight="1" x14ac:dyDescent="0.2">
      <c r="A75" s="82" t="s">
        <v>82</v>
      </c>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36"/>
      <c r="BC75" s="40"/>
      <c r="BD75" s="40"/>
      <c r="BE75" s="40"/>
      <c r="BF75" s="40"/>
      <c r="BP75" s="12"/>
      <c r="BQ75" s="12"/>
    </row>
    <row r="76" spans="1:69" ht="18.75" customHeight="1" x14ac:dyDescent="0.2">
      <c r="A76" s="54" t="s">
        <v>151</v>
      </c>
      <c r="B76" s="54"/>
      <c r="C76" s="54"/>
      <c r="D76" s="59" t="s">
        <v>88</v>
      </c>
      <c r="E76" s="59"/>
      <c r="F76" s="59"/>
      <c r="G76" s="59"/>
      <c r="H76" s="59"/>
      <c r="I76" s="59"/>
      <c r="J76" s="59"/>
      <c r="K76" s="59"/>
      <c r="L76" s="59"/>
      <c r="M76" s="59"/>
      <c r="N76" s="59"/>
      <c r="O76" s="59"/>
      <c r="P76" s="59"/>
      <c r="Q76" s="55"/>
      <c r="R76" s="55"/>
      <c r="S76" s="55">
        <v>2</v>
      </c>
      <c r="T76" s="55"/>
      <c r="U76" s="55">
        <v>3</v>
      </c>
      <c r="V76" s="55"/>
      <c r="W76" s="55">
        <f>U76*30</f>
        <v>90</v>
      </c>
      <c r="X76" s="55"/>
      <c r="Y76" s="55">
        <f>SUM(AA76,AE76)</f>
        <v>30</v>
      </c>
      <c r="Z76" s="55"/>
      <c r="AA76" s="55">
        <v>12</v>
      </c>
      <c r="AB76" s="55"/>
      <c r="AC76" s="55"/>
      <c r="AD76" s="55"/>
      <c r="AE76" s="55">
        <v>18</v>
      </c>
      <c r="AF76" s="55"/>
      <c r="AG76" s="55"/>
      <c r="AH76" s="55"/>
      <c r="AI76" s="55">
        <f t="shared" ref="AI76:AI80" si="6">W76-Y76</f>
        <v>60</v>
      </c>
      <c r="AJ76" s="55"/>
      <c r="AK76" s="49"/>
      <c r="AL76" s="50"/>
      <c r="AM76" s="50"/>
      <c r="AN76" s="50"/>
      <c r="AO76" s="50"/>
      <c r="AP76" s="50"/>
      <c r="AQ76" s="49">
        <f>Y76/19</f>
        <v>1.5789473684210527</v>
      </c>
      <c r="AR76" s="50"/>
      <c r="AS76" s="50"/>
      <c r="AT76" s="50"/>
      <c r="AU76" s="50"/>
      <c r="AV76" s="49"/>
      <c r="AW76" s="49"/>
      <c r="AX76" s="49"/>
      <c r="AY76" s="49"/>
      <c r="AZ76" s="49"/>
      <c r="BA76" s="36"/>
      <c r="BC76" s="14"/>
      <c r="BD76" s="14">
        <v>3</v>
      </c>
      <c r="BE76" s="14"/>
      <c r="BF76" s="14"/>
      <c r="BQ76" s="12"/>
    </row>
    <row r="77" spans="1:69" ht="18" customHeight="1" x14ac:dyDescent="0.2">
      <c r="A77" s="54" t="s">
        <v>152</v>
      </c>
      <c r="B77" s="54"/>
      <c r="C77" s="54"/>
      <c r="D77" s="59" t="s">
        <v>89</v>
      </c>
      <c r="E77" s="59"/>
      <c r="F77" s="59"/>
      <c r="G77" s="59"/>
      <c r="H77" s="59"/>
      <c r="I77" s="59"/>
      <c r="J77" s="59"/>
      <c r="K77" s="59"/>
      <c r="L77" s="59"/>
      <c r="M77" s="59"/>
      <c r="N77" s="59"/>
      <c r="O77" s="59"/>
      <c r="P77" s="59"/>
      <c r="Q77" s="55"/>
      <c r="R77" s="55"/>
      <c r="S77" s="55">
        <v>2</v>
      </c>
      <c r="T77" s="55"/>
      <c r="U77" s="55">
        <v>4</v>
      </c>
      <c r="V77" s="55"/>
      <c r="W77" s="55">
        <f>U77*30</f>
        <v>120</v>
      </c>
      <c r="X77" s="55"/>
      <c r="Y77" s="55">
        <f>SUM(AA77,AE77)</f>
        <v>40</v>
      </c>
      <c r="Z77" s="55"/>
      <c r="AA77" s="55">
        <v>14</v>
      </c>
      <c r="AB77" s="55"/>
      <c r="AC77" s="55"/>
      <c r="AD77" s="55"/>
      <c r="AE77" s="55">
        <v>26</v>
      </c>
      <c r="AF77" s="55"/>
      <c r="AG77" s="55"/>
      <c r="AH77" s="55"/>
      <c r="AI77" s="55">
        <f>W77-Y77</f>
        <v>80</v>
      </c>
      <c r="AJ77" s="55"/>
      <c r="AK77" s="49"/>
      <c r="AL77" s="50"/>
      <c r="AM77" s="50"/>
      <c r="AN77" s="50"/>
      <c r="AO77" s="50"/>
      <c r="AP77" s="50"/>
      <c r="AQ77" s="49">
        <f>Y77/19</f>
        <v>2.1052631578947367</v>
      </c>
      <c r="AR77" s="50"/>
      <c r="AS77" s="50"/>
      <c r="AT77" s="50"/>
      <c r="AU77" s="50"/>
      <c r="AV77" s="49"/>
      <c r="AW77" s="49"/>
      <c r="AX77" s="49"/>
      <c r="AY77" s="49"/>
      <c r="AZ77" s="49"/>
      <c r="BA77" s="36"/>
      <c r="BC77" s="14"/>
      <c r="BD77" s="14">
        <v>4</v>
      </c>
      <c r="BE77" s="14"/>
      <c r="BF77" s="14"/>
      <c r="BQ77" s="12"/>
    </row>
    <row r="78" spans="1:69" ht="26.25" customHeight="1" x14ac:dyDescent="0.2">
      <c r="A78" s="54" t="s">
        <v>153</v>
      </c>
      <c r="B78" s="54"/>
      <c r="C78" s="54"/>
      <c r="D78" s="59" t="s">
        <v>73</v>
      </c>
      <c r="E78" s="59"/>
      <c r="F78" s="59"/>
      <c r="G78" s="59"/>
      <c r="H78" s="59"/>
      <c r="I78" s="59"/>
      <c r="J78" s="59"/>
      <c r="K78" s="59"/>
      <c r="L78" s="59"/>
      <c r="M78" s="59"/>
      <c r="N78" s="59"/>
      <c r="O78" s="59"/>
      <c r="P78" s="59"/>
      <c r="Q78" s="55"/>
      <c r="R78" s="55"/>
      <c r="S78" s="55">
        <v>2</v>
      </c>
      <c r="T78" s="55"/>
      <c r="U78" s="55">
        <v>3</v>
      </c>
      <c r="V78" s="55"/>
      <c r="W78" s="55">
        <f>U78*30</f>
        <v>90</v>
      </c>
      <c r="X78" s="55"/>
      <c r="Y78" s="55">
        <f>SUM(AA78,AE78)</f>
        <v>30</v>
      </c>
      <c r="Z78" s="55"/>
      <c r="AA78" s="55">
        <v>12</v>
      </c>
      <c r="AB78" s="55"/>
      <c r="AC78" s="55"/>
      <c r="AD78" s="55"/>
      <c r="AE78" s="55">
        <v>18</v>
      </c>
      <c r="AF78" s="55"/>
      <c r="AG78" s="55"/>
      <c r="AH78" s="55"/>
      <c r="AI78" s="55">
        <f t="shared" si="6"/>
        <v>60</v>
      </c>
      <c r="AJ78" s="55"/>
      <c r="AK78" s="49"/>
      <c r="AL78" s="50"/>
      <c r="AM78" s="50"/>
      <c r="AN78" s="50"/>
      <c r="AO78" s="50"/>
      <c r="AP78" s="50"/>
      <c r="AQ78" s="49">
        <f>Y78/19</f>
        <v>1.5789473684210527</v>
      </c>
      <c r="AR78" s="50"/>
      <c r="AS78" s="50"/>
      <c r="AT78" s="50"/>
      <c r="AU78" s="50"/>
      <c r="AV78" s="49"/>
      <c r="AW78" s="49"/>
      <c r="AX78" s="49"/>
      <c r="AY78" s="49"/>
      <c r="AZ78" s="49"/>
      <c r="BA78" s="36"/>
      <c r="BC78" s="14"/>
      <c r="BD78" s="14">
        <v>3</v>
      </c>
      <c r="BE78" s="14"/>
      <c r="BF78" s="14"/>
      <c r="BQ78" s="12"/>
    </row>
    <row r="79" spans="1:69" ht="17.25" customHeight="1" x14ac:dyDescent="0.2">
      <c r="A79" s="54" t="s">
        <v>154</v>
      </c>
      <c r="B79" s="54"/>
      <c r="C79" s="54"/>
      <c r="D79" s="59" t="s">
        <v>78</v>
      </c>
      <c r="E79" s="59"/>
      <c r="F79" s="59"/>
      <c r="G79" s="59"/>
      <c r="H79" s="59"/>
      <c r="I79" s="59"/>
      <c r="J79" s="59"/>
      <c r="K79" s="59"/>
      <c r="L79" s="59"/>
      <c r="M79" s="59"/>
      <c r="N79" s="59"/>
      <c r="O79" s="59"/>
      <c r="P79" s="59"/>
      <c r="Q79" s="55"/>
      <c r="R79" s="55"/>
      <c r="S79" s="55">
        <v>1</v>
      </c>
      <c r="T79" s="55"/>
      <c r="U79" s="55">
        <v>3</v>
      </c>
      <c r="V79" s="55"/>
      <c r="W79" s="55">
        <f>U79*30</f>
        <v>90</v>
      </c>
      <c r="X79" s="55"/>
      <c r="Y79" s="55">
        <f>SUM(AA79,AE79)</f>
        <v>30</v>
      </c>
      <c r="Z79" s="55"/>
      <c r="AA79" s="55">
        <v>12</v>
      </c>
      <c r="AB79" s="55"/>
      <c r="AC79" s="55"/>
      <c r="AD79" s="55"/>
      <c r="AE79" s="55">
        <v>18</v>
      </c>
      <c r="AF79" s="55"/>
      <c r="AG79" s="55"/>
      <c r="AH79" s="55"/>
      <c r="AI79" s="55">
        <f t="shared" si="6"/>
        <v>60</v>
      </c>
      <c r="AJ79" s="55"/>
      <c r="AK79" s="49">
        <f>Y79/15</f>
        <v>2</v>
      </c>
      <c r="AL79" s="50"/>
      <c r="AM79" s="50"/>
      <c r="AN79" s="50"/>
      <c r="AO79" s="50"/>
      <c r="AP79" s="50"/>
      <c r="AQ79" s="49"/>
      <c r="AR79" s="50"/>
      <c r="AS79" s="50"/>
      <c r="AT79" s="50"/>
      <c r="AU79" s="50"/>
      <c r="AV79" s="49"/>
      <c r="AW79" s="49"/>
      <c r="AX79" s="49"/>
      <c r="AY79" s="49"/>
      <c r="AZ79" s="49"/>
      <c r="BA79" s="36"/>
      <c r="BC79" s="14">
        <v>3</v>
      </c>
      <c r="BD79" s="14"/>
      <c r="BE79" s="14"/>
      <c r="BF79" s="14"/>
      <c r="BQ79" s="12"/>
    </row>
    <row r="80" spans="1:69" ht="30.75" customHeight="1" x14ac:dyDescent="0.2">
      <c r="A80" s="54" t="s">
        <v>149</v>
      </c>
      <c r="B80" s="54"/>
      <c r="C80" s="54"/>
      <c r="D80" s="59" t="s">
        <v>85</v>
      </c>
      <c r="E80" s="59"/>
      <c r="F80" s="59"/>
      <c r="G80" s="59"/>
      <c r="H80" s="59"/>
      <c r="I80" s="59"/>
      <c r="J80" s="59"/>
      <c r="K80" s="59"/>
      <c r="L80" s="59"/>
      <c r="M80" s="59"/>
      <c r="N80" s="59"/>
      <c r="O80" s="59"/>
      <c r="P80" s="59"/>
      <c r="Q80" s="55"/>
      <c r="R80" s="55"/>
      <c r="S80" s="55">
        <v>2</v>
      </c>
      <c r="T80" s="55"/>
      <c r="U80" s="55">
        <v>5</v>
      </c>
      <c r="V80" s="55"/>
      <c r="W80" s="55">
        <f>30*U80</f>
        <v>150</v>
      </c>
      <c r="X80" s="55"/>
      <c r="Y80" s="55">
        <f>SUM(AA80,AE80)</f>
        <v>50</v>
      </c>
      <c r="Z80" s="55"/>
      <c r="AA80" s="54">
        <v>16</v>
      </c>
      <c r="AB80" s="54"/>
      <c r="AC80" s="54"/>
      <c r="AD80" s="54"/>
      <c r="AE80" s="54">
        <v>34</v>
      </c>
      <c r="AF80" s="54"/>
      <c r="AG80" s="55"/>
      <c r="AH80" s="55"/>
      <c r="AI80" s="55">
        <f t="shared" si="6"/>
        <v>100</v>
      </c>
      <c r="AJ80" s="55"/>
      <c r="AK80" s="49"/>
      <c r="AL80" s="50"/>
      <c r="AM80" s="50"/>
      <c r="AN80" s="50"/>
      <c r="AO80" s="50"/>
      <c r="AP80" s="50"/>
      <c r="AQ80" s="49">
        <f>Y80/19</f>
        <v>2.6315789473684212</v>
      </c>
      <c r="AR80" s="50"/>
      <c r="AS80" s="50"/>
      <c r="AT80" s="50"/>
      <c r="AU80" s="50"/>
      <c r="AV80" s="49"/>
      <c r="AW80" s="49"/>
      <c r="AX80" s="49"/>
      <c r="AY80" s="49"/>
      <c r="AZ80" s="49"/>
      <c r="BA80" s="36"/>
      <c r="BC80" s="14"/>
      <c r="BD80" s="14">
        <v>5</v>
      </c>
      <c r="BE80" s="14"/>
      <c r="BF80" s="14"/>
      <c r="BQ80" s="12"/>
    </row>
    <row r="81" spans="1:69" ht="18" customHeight="1" x14ac:dyDescent="0.2">
      <c r="A81" s="54" t="s">
        <v>150</v>
      </c>
      <c r="B81" s="54"/>
      <c r="C81" s="54"/>
      <c r="D81" s="59" t="s">
        <v>76</v>
      </c>
      <c r="E81" s="59"/>
      <c r="F81" s="59"/>
      <c r="G81" s="59"/>
      <c r="H81" s="59"/>
      <c r="I81" s="59"/>
      <c r="J81" s="59"/>
      <c r="K81" s="59"/>
      <c r="L81" s="59"/>
      <c r="M81" s="59"/>
      <c r="N81" s="59"/>
      <c r="O81" s="59"/>
      <c r="P81" s="59"/>
      <c r="Q81" s="55"/>
      <c r="R81" s="55"/>
      <c r="S81" s="55">
        <v>4</v>
      </c>
      <c r="T81" s="55"/>
      <c r="U81" s="55">
        <v>12</v>
      </c>
      <c r="V81" s="55"/>
      <c r="W81" s="55">
        <v>360</v>
      </c>
      <c r="X81" s="55"/>
      <c r="Y81" s="55"/>
      <c r="Z81" s="55"/>
      <c r="AA81" s="55"/>
      <c r="AB81" s="55"/>
      <c r="AC81" s="55"/>
      <c r="AD81" s="55"/>
      <c r="AE81" s="55"/>
      <c r="AF81" s="55"/>
      <c r="AG81" s="55"/>
      <c r="AH81" s="55"/>
      <c r="AI81" s="55">
        <f>W81-Y81</f>
        <v>360</v>
      </c>
      <c r="AJ81" s="55"/>
      <c r="AK81" s="49"/>
      <c r="AL81" s="50"/>
      <c r="AM81" s="50"/>
      <c r="AN81" s="50"/>
      <c r="AO81" s="50"/>
      <c r="AP81" s="50"/>
      <c r="AQ81" s="49"/>
      <c r="AR81" s="50"/>
      <c r="AS81" s="50"/>
      <c r="AT81" s="50"/>
      <c r="AU81" s="50"/>
      <c r="AV81" s="49"/>
      <c r="AW81" s="49"/>
      <c r="AX81" s="49"/>
      <c r="AY81" s="49"/>
      <c r="AZ81" s="49"/>
      <c r="BA81" s="36"/>
      <c r="BC81" s="14"/>
      <c r="BD81" s="14"/>
      <c r="BE81" s="14"/>
      <c r="BF81" s="14">
        <v>12</v>
      </c>
      <c r="BQ81" s="12"/>
    </row>
    <row r="82" spans="1:69" ht="18" customHeight="1" x14ac:dyDescent="0.2">
      <c r="A82" s="79"/>
      <c r="B82" s="79"/>
      <c r="C82" s="79"/>
      <c r="D82" s="80" t="s">
        <v>56</v>
      </c>
      <c r="E82" s="80"/>
      <c r="F82" s="80"/>
      <c r="G82" s="80"/>
      <c r="H82" s="80"/>
      <c r="I82" s="80"/>
      <c r="J82" s="80"/>
      <c r="K82" s="80"/>
      <c r="L82" s="80"/>
      <c r="M82" s="80"/>
      <c r="N82" s="80"/>
      <c r="O82" s="80"/>
      <c r="P82" s="80"/>
      <c r="Q82" s="79"/>
      <c r="R82" s="79"/>
      <c r="S82" s="78">
        <v>6</v>
      </c>
      <c r="T82" s="78"/>
      <c r="U82" s="78">
        <f>SUM(U76:V81)</f>
        <v>30</v>
      </c>
      <c r="V82" s="78"/>
      <c r="W82" s="78">
        <f>SUM(W76:X81)</f>
        <v>900</v>
      </c>
      <c r="X82" s="78"/>
      <c r="Y82" s="78">
        <f>SUM(Y76:Z81)</f>
        <v>180</v>
      </c>
      <c r="Z82" s="78"/>
      <c r="AA82" s="78">
        <f>SUM(AA76:AB81)</f>
        <v>66</v>
      </c>
      <c r="AB82" s="78"/>
      <c r="AC82" s="78">
        <f>SUM(AC76:AD81)</f>
        <v>0</v>
      </c>
      <c r="AD82" s="78"/>
      <c r="AE82" s="78">
        <f>SUM(AE76:AF81)</f>
        <v>114</v>
      </c>
      <c r="AF82" s="78"/>
      <c r="AG82" s="78">
        <f>SUM(AG76:AH81)</f>
        <v>0</v>
      </c>
      <c r="AH82" s="78"/>
      <c r="AI82" s="78">
        <f>SUM(AI76:AJ81)</f>
        <v>720</v>
      </c>
      <c r="AJ82" s="78"/>
      <c r="AK82" s="76">
        <f>SUM(AK76:AP81)</f>
        <v>2</v>
      </c>
      <c r="AL82" s="83"/>
      <c r="AM82" s="83"/>
      <c r="AN82" s="83"/>
      <c r="AO82" s="83"/>
      <c r="AP82" s="83"/>
      <c r="AQ82" s="76">
        <f>SUM(AQ76:AU81)</f>
        <v>7.8947368421052637</v>
      </c>
      <c r="AR82" s="83"/>
      <c r="AS82" s="83"/>
      <c r="AT82" s="83"/>
      <c r="AU82" s="83"/>
      <c r="AV82" s="76">
        <f>SUM(AV76:AZ81)</f>
        <v>0</v>
      </c>
      <c r="AW82" s="76"/>
      <c r="AX82" s="76"/>
      <c r="AY82" s="76"/>
      <c r="AZ82" s="76"/>
      <c r="BA82" s="36"/>
      <c r="BC82" s="15">
        <f>SUM(BC76:BC81)</f>
        <v>3</v>
      </c>
      <c r="BD82" s="15">
        <f t="shared" ref="BD82:BF82" si="7">SUM(BD76:BD81)</f>
        <v>15</v>
      </c>
      <c r="BE82" s="15">
        <f t="shared" si="7"/>
        <v>0</v>
      </c>
      <c r="BF82" s="15">
        <f t="shared" si="7"/>
        <v>12</v>
      </c>
      <c r="BP82" s="12"/>
      <c r="BQ82" s="12"/>
    </row>
    <row r="83" spans="1:69" ht="18" customHeight="1" x14ac:dyDescent="0.2">
      <c r="A83" s="82" t="s">
        <v>83</v>
      </c>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36"/>
      <c r="BP83" s="12"/>
      <c r="BQ83" s="12"/>
    </row>
    <row r="84" spans="1:69" ht="19.5" customHeight="1" x14ac:dyDescent="0.2">
      <c r="A84" s="54" t="s">
        <v>155</v>
      </c>
      <c r="B84" s="54"/>
      <c r="C84" s="54"/>
      <c r="D84" s="59" t="s">
        <v>77</v>
      </c>
      <c r="E84" s="59"/>
      <c r="F84" s="59"/>
      <c r="G84" s="59"/>
      <c r="H84" s="59"/>
      <c r="I84" s="59"/>
      <c r="J84" s="59"/>
      <c r="K84" s="59"/>
      <c r="L84" s="59"/>
      <c r="M84" s="59"/>
      <c r="N84" s="59"/>
      <c r="O84" s="59"/>
      <c r="P84" s="59"/>
      <c r="Q84" s="55"/>
      <c r="R84" s="55"/>
      <c r="S84" s="55">
        <v>1.2</v>
      </c>
      <c r="T84" s="55"/>
      <c r="U84" s="55">
        <v>7</v>
      </c>
      <c r="V84" s="55"/>
      <c r="W84" s="55">
        <f>U84*30</f>
        <v>210</v>
      </c>
      <c r="X84" s="55"/>
      <c r="Y84" s="55">
        <f>SUM(AA84,AE84)</f>
        <v>70</v>
      </c>
      <c r="Z84" s="55"/>
      <c r="AA84" s="55">
        <v>26</v>
      </c>
      <c r="AB84" s="55"/>
      <c r="AC84" s="55"/>
      <c r="AD84" s="55"/>
      <c r="AE84" s="55">
        <v>44</v>
      </c>
      <c r="AF84" s="55"/>
      <c r="AG84" s="55"/>
      <c r="AH84" s="55"/>
      <c r="AI84" s="55">
        <f>W84-Y84</f>
        <v>140</v>
      </c>
      <c r="AJ84" s="55"/>
      <c r="AK84" s="49">
        <v>2</v>
      </c>
      <c r="AL84" s="50"/>
      <c r="AM84" s="50"/>
      <c r="AN84" s="50"/>
      <c r="AO84" s="50"/>
      <c r="AP84" s="50"/>
      <c r="AQ84" s="49">
        <f>40/19</f>
        <v>2.1052631578947367</v>
      </c>
      <c r="AR84" s="50"/>
      <c r="AS84" s="50"/>
      <c r="AT84" s="50"/>
      <c r="AU84" s="50"/>
      <c r="AV84" s="49"/>
      <c r="AW84" s="49"/>
      <c r="AX84" s="49"/>
      <c r="AY84" s="49"/>
      <c r="AZ84" s="49"/>
      <c r="BA84" s="36"/>
      <c r="BC84" s="14">
        <v>3</v>
      </c>
      <c r="BD84" s="14">
        <v>4</v>
      </c>
      <c r="BE84" s="14"/>
      <c r="BF84" s="14"/>
      <c r="BP84" s="12"/>
      <c r="BQ84" s="12"/>
    </row>
    <row r="85" spans="1:69" ht="27.75" customHeight="1" x14ac:dyDescent="0.2">
      <c r="A85" s="54" t="s">
        <v>156</v>
      </c>
      <c r="B85" s="54"/>
      <c r="C85" s="54"/>
      <c r="D85" s="81" t="s">
        <v>90</v>
      </c>
      <c r="E85" s="81"/>
      <c r="F85" s="81"/>
      <c r="G85" s="81"/>
      <c r="H85" s="81"/>
      <c r="I85" s="81"/>
      <c r="J85" s="81"/>
      <c r="K85" s="81"/>
      <c r="L85" s="81"/>
      <c r="M85" s="81"/>
      <c r="N85" s="81"/>
      <c r="O85" s="81"/>
      <c r="P85" s="81"/>
      <c r="Q85" s="55"/>
      <c r="R85" s="55"/>
      <c r="S85" s="55">
        <v>2</v>
      </c>
      <c r="T85" s="55"/>
      <c r="U85" s="55">
        <v>3</v>
      </c>
      <c r="V85" s="55"/>
      <c r="W85" s="55">
        <f>U85*30</f>
        <v>90</v>
      </c>
      <c r="X85" s="55"/>
      <c r="Y85" s="55">
        <f>SUM(AA85,AE85)</f>
        <v>30</v>
      </c>
      <c r="Z85" s="55"/>
      <c r="AA85" s="55">
        <v>12</v>
      </c>
      <c r="AB85" s="55"/>
      <c r="AC85" s="55"/>
      <c r="AD85" s="55"/>
      <c r="AE85" s="55">
        <v>18</v>
      </c>
      <c r="AF85" s="55"/>
      <c r="AG85" s="55"/>
      <c r="AH85" s="55"/>
      <c r="AI85" s="55">
        <f>W85-Y85</f>
        <v>60</v>
      </c>
      <c r="AJ85" s="55"/>
      <c r="AK85" s="49"/>
      <c r="AL85" s="50"/>
      <c r="AM85" s="50"/>
      <c r="AN85" s="50"/>
      <c r="AO85" s="50"/>
      <c r="AP85" s="50"/>
      <c r="AQ85" s="49">
        <f>Y85/19</f>
        <v>1.5789473684210527</v>
      </c>
      <c r="AR85" s="50"/>
      <c r="AS85" s="50"/>
      <c r="AT85" s="50"/>
      <c r="AU85" s="50"/>
      <c r="AV85" s="49"/>
      <c r="AW85" s="49"/>
      <c r="AX85" s="49"/>
      <c r="AY85" s="49"/>
      <c r="AZ85" s="49"/>
      <c r="BA85" s="36"/>
      <c r="BC85" s="14"/>
      <c r="BD85" s="14">
        <v>3</v>
      </c>
      <c r="BE85" s="14"/>
      <c r="BF85" s="14"/>
      <c r="BP85" s="12"/>
      <c r="BQ85" s="12"/>
    </row>
    <row r="86" spans="1:69" ht="24.75" customHeight="1" x14ac:dyDescent="0.2">
      <c r="A86" s="54" t="s">
        <v>157</v>
      </c>
      <c r="B86" s="54"/>
      <c r="C86" s="54"/>
      <c r="D86" s="59" t="s">
        <v>114</v>
      </c>
      <c r="E86" s="59"/>
      <c r="F86" s="59"/>
      <c r="G86" s="59"/>
      <c r="H86" s="59"/>
      <c r="I86" s="59"/>
      <c r="J86" s="59"/>
      <c r="K86" s="59"/>
      <c r="L86" s="59"/>
      <c r="M86" s="59"/>
      <c r="N86" s="59"/>
      <c r="O86" s="59"/>
      <c r="P86" s="59"/>
      <c r="Q86" s="55"/>
      <c r="R86" s="55"/>
      <c r="S86" s="55">
        <v>2</v>
      </c>
      <c r="T86" s="55"/>
      <c r="U86" s="55">
        <v>4</v>
      </c>
      <c r="V86" s="55"/>
      <c r="W86" s="55">
        <f>U86*30</f>
        <v>120</v>
      </c>
      <c r="X86" s="55"/>
      <c r="Y86" s="55">
        <f>SUM(AA86,AE86)</f>
        <v>40</v>
      </c>
      <c r="Z86" s="55"/>
      <c r="AA86" s="55">
        <v>14</v>
      </c>
      <c r="AB86" s="55"/>
      <c r="AC86" s="55"/>
      <c r="AD86" s="55"/>
      <c r="AE86" s="55">
        <v>26</v>
      </c>
      <c r="AF86" s="55"/>
      <c r="AG86" s="55"/>
      <c r="AH86" s="55"/>
      <c r="AI86" s="55">
        <f>W86-Y86</f>
        <v>80</v>
      </c>
      <c r="AJ86" s="55"/>
      <c r="AK86" s="49"/>
      <c r="AL86" s="50"/>
      <c r="AM86" s="50"/>
      <c r="AN86" s="50"/>
      <c r="AO86" s="50"/>
      <c r="AP86" s="50"/>
      <c r="AQ86" s="49">
        <f>Y86/19</f>
        <v>2.1052631578947367</v>
      </c>
      <c r="AR86" s="50"/>
      <c r="AS86" s="50"/>
      <c r="AT86" s="50"/>
      <c r="AU86" s="50"/>
      <c r="AV86" s="49"/>
      <c r="AW86" s="49"/>
      <c r="AX86" s="49"/>
      <c r="AY86" s="49"/>
      <c r="AZ86" s="49"/>
      <c r="BA86" s="36"/>
      <c r="BC86" s="14"/>
      <c r="BD86" s="14">
        <v>4</v>
      </c>
      <c r="BE86" s="14"/>
      <c r="BF86" s="14"/>
      <c r="BP86" s="12"/>
      <c r="BQ86" s="12"/>
    </row>
    <row r="87" spans="1:69" ht="27.75" customHeight="1" x14ac:dyDescent="0.2">
      <c r="A87" s="54" t="s">
        <v>158</v>
      </c>
      <c r="B87" s="54"/>
      <c r="C87" s="54"/>
      <c r="D87" s="59" t="s">
        <v>91</v>
      </c>
      <c r="E87" s="81"/>
      <c r="F87" s="81"/>
      <c r="G87" s="81"/>
      <c r="H87" s="81"/>
      <c r="I87" s="81"/>
      <c r="J87" s="81"/>
      <c r="K87" s="81"/>
      <c r="L87" s="81"/>
      <c r="M87" s="81"/>
      <c r="N87" s="81"/>
      <c r="O87" s="81"/>
      <c r="P87" s="81"/>
      <c r="Q87" s="55"/>
      <c r="R87" s="55"/>
      <c r="S87" s="55">
        <v>2</v>
      </c>
      <c r="T87" s="55"/>
      <c r="U87" s="55">
        <v>4</v>
      </c>
      <c r="V87" s="55"/>
      <c r="W87" s="55">
        <f>U87*30</f>
        <v>120</v>
      </c>
      <c r="X87" s="55"/>
      <c r="Y87" s="55">
        <f>SUM(AA87,AE87)</f>
        <v>40</v>
      </c>
      <c r="Z87" s="55"/>
      <c r="AA87" s="55">
        <v>14</v>
      </c>
      <c r="AB87" s="55"/>
      <c r="AC87" s="55"/>
      <c r="AD87" s="55"/>
      <c r="AE87" s="55">
        <v>26</v>
      </c>
      <c r="AF87" s="55"/>
      <c r="AG87" s="55"/>
      <c r="AH87" s="55"/>
      <c r="AI87" s="55">
        <f>W87-Y87</f>
        <v>80</v>
      </c>
      <c r="AJ87" s="55"/>
      <c r="AK87" s="49"/>
      <c r="AL87" s="50"/>
      <c r="AM87" s="50"/>
      <c r="AN87" s="50"/>
      <c r="AO87" s="50"/>
      <c r="AP87" s="50"/>
      <c r="AQ87" s="49">
        <f>Y87/19</f>
        <v>2.1052631578947367</v>
      </c>
      <c r="AR87" s="50"/>
      <c r="AS87" s="50"/>
      <c r="AT87" s="50"/>
      <c r="AU87" s="50"/>
      <c r="AV87" s="49"/>
      <c r="AW87" s="49"/>
      <c r="AX87" s="49"/>
      <c r="AY87" s="49"/>
      <c r="AZ87" s="49"/>
      <c r="BA87" s="36"/>
      <c r="BC87" s="14"/>
      <c r="BD87" s="14">
        <v>4</v>
      </c>
      <c r="BE87" s="14"/>
      <c r="BF87" s="14"/>
      <c r="BP87" s="12"/>
      <c r="BQ87" s="12"/>
    </row>
    <row r="88" spans="1:69" s="5" customFormat="1" ht="18.75" customHeight="1" x14ac:dyDescent="0.2">
      <c r="A88" s="54" t="s">
        <v>159</v>
      </c>
      <c r="B88" s="54"/>
      <c r="C88" s="54"/>
      <c r="D88" s="59" t="s">
        <v>76</v>
      </c>
      <c r="E88" s="59"/>
      <c r="F88" s="59"/>
      <c r="G88" s="59"/>
      <c r="H88" s="59"/>
      <c r="I88" s="59"/>
      <c r="J88" s="59"/>
      <c r="K88" s="59"/>
      <c r="L88" s="59"/>
      <c r="M88" s="59"/>
      <c r="N88" s="59"/>
      <c r="O88" s="59"/>
      <c r="P88" s="59"/>
      <c r="Q88" s="55"/>
      <c r="R88" s="55"/>
      <c r="S88" s="55">
        <v>4</v>
      </c>
      <c r="T88" s="55"/>
      <c r="U88" s="55">
        <v>12</v>
      </c>
      <c r="V88" s="55"/>
      <c r="W88" s="55">
        <v>360</v>
      </c>
      <c r="X88" s="55"/>
      <c r="Y88" s="55"/>
      <c r="Z88" s="55"/>
      <c r="AA88" s="55"/>
      <c r="AB88" s="55"/>
      <c r="AC88" s="55"/>
      <c r="AD88" s="55"/>
      <c r="AE88" s="55"/>
      <c r="AF88" s="55"/>
      <c r="AG88" s="55"/>
      <c r="AH88" s="55"/>
      <c r="AI88" s="55">
        <f>W88-Y88</f>
        <v>360</v>
      </c>
      <c r="AJ88" s="55"/>
      <c r="AK88" s="49"/>
      <c r="AL88" s="50"/>
      <c r="AM88" s="50"/>
      <c r="AN88" s="50"/>
      <c r="AO88" s="50"/>
      <c r="AP88" s="50"/>
      <c r="AQ88" s="49"/>
      <c r="AR88" s="50"/>
      <c r="AS88" s="50"/>
      <c r="AT88" s="50"/>
      <c r="AU88" s="50"/>
      <c r="AV88" s="49"/>
      <c r="AW88" s="49"/>
      <c r="AX88" s="49"/>
      <c r="AY88" s="49"/>
      <c r="AZ88" s="49"/>
      <c r="BA88" s="36"/>
      <c r="BC88" s="14"/>
      <c r="BD88" s="14"/>
      <c r="BE88" s="14"/>
      <c r="BF88" s="14">
        <v>12</v>
      </c>
      <c r="BG88"/>
      <c r="BH88"/>
      <c r="BI88"/>
      <c r="BJ88"/>
      <c r="BK88"/>
      <c r="BL88"/>
      <c r="BM88"/>
      <c r="BN88"/>
      <c r="BO88"/>
      <c r="BP88" s="12"/>
    </row>
    <row r="89" spans="1:69" ht="12.75" customHeight="1" x14ac:dyDescent="0.2">
      <c r="A89" s="79"/>
      <c r="B89" s="79"/>
      <c r="C89" s="79"/>
      <c r="D89" s="80" t="s">
        <v>56</v>
      </c>
      <c r="E89" s="80"/>
      <c r="F89" s="80"/>
      <c r="G89" s="80"/>
      <c r="H89" s="80"/>
      <c r="I89" s="80"/>
      <c r="J89" s="80"/>
      <c r="K89" s="80"/>
      <c r="L89" s="80"/>
      <c r="M89" s="80"/>
      <c r="N89" s="80"/>
      <c r="O89" s="80"/>
      <c r="P89" s="80"/>
      <c r="Q89" s="78"/>
      <c r="R89" s="78"/>
      <c r="S89" s="78">
        <v>6</v>
      </c>
      <c r="T89" s="78"/>
      <c r="U89" s="78">
        <f>SUM(U84:V88)</f>
        <v>30</v>
      </c>
      <c r="V89" s="78"/>
      <c r="W89" s="78">
        <f>SUM(W84:X88)</f>
        <v>900</v>
      </c>
      <c r="X89" s="78"/>
      <c r="Y89" s="78">
        <f>SUM(Y84:Z88)</f>
        <v>180</v>
      </c>
      <c r="Z89" s="78"/>
      <c r="AA89" s="78">
        <f>SUM(AA84:AB88)</f>
        <v>66</v>
      </c>
      <c r="AB89" s="78"/>
      <c r="AC89" s="78">
        <f>SUM(AC84:AD88)</f>
        <v>0</v>
      </c>
      <c r="AD89" s="78"/>
      <c r="AE89" s="78">
        <f>SUM(AE84:AF88)</f>
        <v>114</v>
      </c>
      <c r="AF89" s="78"/>
      <c r="AG89" s="78">
        <f>SUM(AG84:AH88)</f>
        <v>0</v>
      </c>
      <c r="AH89" s="78"/>
      <c r="AI89" s="78">
        <f>SUM(AI84:AJ88)</f>
        <v>720</v>
      </c>
      <c r="AJ89" s="78"/>
      <c r="AK89" s="76">
        <f>SUM(AK84:AP88)</f>
        <v>2</v>
      </c>
      <c r="AL89" s="76"/>
      <c r="AM89" s="76"/>
      <c r="AN89" s="76"/>
      <c r="AO89" s="76"/>
      <c r="AP89" s="76"/>
      <c r="AQ89" s="76">
        <f>SUM(AQ84:AU88)</f>
        <v>7.8947368421052619</v>
      </c>
      <c r="AR89" s="76"/>
      <c r="AS89" s="76"/>
      <c r="AT89" s="76"/>
      <c r="AU89" s="76"/>
      <c r="AV89" s="76">
        <f>SUM(AV84:AZ88)</f>
        <v>0</v>
      </c>
      <c r="AW89" s="76"/>
      <c r="AX89" s="76"/>
      <c r="AY89" s="76"/>
      <c r="AZ89" s="76"/>
      <c r="BA89" s="36"/>
      <c r="BC89" s="15">
        <f>SUM(BC84:BC88)</f>
        <v>3</v>
      </c>
      <c r="BD89" s="15">
        <f t="shared" ref="BD89:BF89" si="8">SUM(BD84:BD88)</f>
        <v>15</v>
      </c>
      <c r="BE89" s="15">
        <f t="shared" si="8"/>
        <v>0</v>
      </c>
      <c r="BF89" s="15">
        <f t="shared" si="8"/>
        <v>12</v>
      </c>
      <c r="BP89" s="12"/>
      <c r="BQ89" s="12"/>
    </row>
    <row r="90" spans="1:69" ht="12.75" customHeight="1" x14ac:dyDescent="0.2">
      <c r="A90" s="77"/>
      <c r="B90" s="77"/>
      <c r="C90" s="77"/>
      <c r="D90" s="77"/>
      <c r="E90" s="77"/>
      <c r="F90" s="77"/>
      <c r="G90" s="77"/>
      <c r="H90" s="77"/>
      <c r="I90" s="77"/>
      <c r="J90" s="77"/>
      <c r="K90" s="77"/>
      <c r="L90" s="77"/>
      <c r="M90" s="77"/>
      <c r="N90" s="77"/>
      <c r="O90" s="77"/>
      <c r="P90" s="77"/>
      <c r="Q90" s="54"/>
      <c r="R90" s="54"/>
      <c r="S90" s="54"/>
      <c r="T90" s="54"/>
      <c r="U90" s="72">
        <f>SUM(U82,U73,U62)</f>
        <v>120</v>
      </c>
      <c r="V90" s="72"/>
      <c r="W90" s="72">
        <f t="shared" ref="W90" si="9">SUM(W82,W73,W62)</f>
        <v>3600</v>
      </c>
      <c r="X90" s="72"/>
      <c r="Y90" s="72">
        <f t="shared" ref="Y90" si="10">SUM(Y82,Y73,Y62)</f>
        <v>800</v>
      </c>
      <c r="Z90" s="72"/>
      <c r="AA90" s="72">
        <f t="shared" ref="AA90" si="11">SUM(AA82,AA73,AA62)</f>
        <v>240</v>
      </c>
      <c r="AB90" s="72"/>
      <c r="AC90" s="72">
        <f t="shared" ref="AC90" si="12">SUM(AC82,AC73,AC62)</f>
        <v>20</v>
      </c>
      <c r="AD90" s="72"/>
      <c r="AE90" s="72">
        <f t="shared" ref="AE90" si="13">SUM(AE82,AE73,AE62)</f>
        <v>540</v>
      </c>
      <c r="AF90" s="72"/>
      <c r="AG90" s="72">
        <f t="shared" ref="AG90" si="14">SUM(AG82,AG73,AG62)</f>
        <v>0</v>
      </c>
      <c r="AH90" s="72"/>
      <c r="AI90" s="72">
        <f t="shared" ref="AI90" si="15">SUM(AI82,AI73,AI62)</f>
        <v>2800</v>
      </c>
      <c r="AJ90" s="72"/>
      <c r="AK90" s="74"/>
      <c r="AL90" s="75"/>
      <c r="AM90" s="75"/>
      <c r="AN90" s="75"/>
      <c r="AO90" s="75"/>
      <c r="AP90" s="75"/>
      <c r="AQ90" s="74"/>
      <c r="AR90" s="75"/>
      <c r="AS90" s="75"/>
      <c r="AT90" s="75"/>
      <c r="AU90" s="75"/>
      <c r="AV90" s="74"/>
      <c r="AW90" s="74"/>
      <c r="AX90" s="74"/>
      <c r="AY90" s="74"/>
      <c r="AZ90" s="74"/>
      <c r="BA90" s="36"/>
      <c r="BB90"/>
      <c r="BP90" s="12"/>
      <c r="BQ90" s="12"/>
    </row>
    <row r="91" spans="1:69" ht="12.75" customHeight="1" x14ac:dyDescent="0.2">
      <c r="A91" s="77" t="s">
        <v>92</v>
      </c>
      <c r="B91" s="77"/>
      <c r="C91" s="77"/>
      <c r="D91" s="77"/>
      <c r="E91" s="77"/>
      <c r="F91" s="77"/>
      <c r="G91" s="77"/>
      <c r="H91" s="77"/>
      <c r="I91" s="77"/>
      <c r="J91" s="77"/>
      <c r="K91" s="77"/>
      <c r="L91" s="77"/>
      <c r="M91" s="77"/>
      <c r="N91" s="77"/>
      <c r="O91" s="77"/>
      <c r="P91" s="77"/>
      <c r="Q91" s="54"/>
      <c r="R91" s="54"/>
      <c r="S91" s="54"/>
      <c r="T91" s="54"/>
      <c r="U91" s="72"/>
      <c r="V91" s="72"/>
      <c r="W91" s="72"/>
      <c r="X91" s="72"/>
      <c r="Y91" s="72"/>
      <c r="Z91" s="72"/>
      <c r="AA91" s="72"/>
      <c r="AB91" s="72"/>
      <c r="AC91" s="72"/>
      <c r="AD91" s="72"/>
      <c r="AE91" s="72"/>
      <c r="AF91" s="72"/>
      <c r="AG91" s="72"/>
      <c r="AH91" s="72"/>
      <c r="AI91" s="72"/>
      <c r="AJ91" s="72"/>
      <c r="AK91" s="74"/>
      <c r="AL91" s="74"/>
      <c r="AM91" s="74"/>
      <c r="AN91" s="74"/>
      <c r="AO91" s="74"/>
      <c r="AP91" s="74"/>
      <c r="AQ91" s="74"/>
      <c r="AR91" s="74"/>
      <c r="AS91" s="74"/>
      <c r="AT91" s="74"/>
      <c r="AU91" s="74"/>
      <c r="AV91" s="74"/>
      <c r="AW91" s="74"/>
      <c r="AX91" s="74"/>
      <c r="AY91" s="74"/>
      <c r="AZ91" s="74"/>
      <c r="BA91" s="36"/>
      <c r="BB91"/>
      <c r="BC91" s="41">
        <f>SUM(BC73,BC82)</f>
        <v>26</v>
      </c>
      <c r="BD91" s="41">
        <f t="shared" ref="BD91:BF91" si="16">SUM(BD73,BD82)</f>
        <v>34</v>
      </c>
      <c r="BE91" s="41">
        <f t="shared" si="16"/>
        <v>31</v>
      </c>
      <c r="BF91" s="41">
        <f t="shared" si="16"/>
        <v>29</v>
      </c>
      <c r="BP91" s="12"/>
      <c r="BQ91" s="12"/>
    </row>
    <row r="92" spans="1:69" x14ac:dyDescent="0.2">
      <c r="A92" s="77" t="s">
        <v>93</v>
      </c>
      <c r="B92" s="77"/>
      <c r="C92" s="77"/>
      <c r="D92" s="77"/>
      <c r="E92" s="77"/>
      <c r="F92" s="77"/>
      <c r="G92" s="77"/>
      <c r="H92" s="77"/>
      <c r="I92" s="77"/>
      <c r="J92" s="77"/>
      <c r="K92" s="77"/>
      <c r="L92" s="77"/>
      <c r="M92" s="77"/>
      <c r="N92" s="77"/>
      <c r="O92" s="77"/>
      <c r="P92" s="77"/>
      <c r="Q92" s="54"/>
      <c r="R92" s="54"/>
      <c r="S92" s="54"/>
      <c r="T92" s="54"/>
      <c r="U92" s="72"/>
      <c r="V92" s="72"/>
      <c r="W92" s="72"/>
      <c r="X92" s="72"/>
      <c r="Y92" s="72"/>
      <c r="Z92" s="72"/>
      <c r="AA92" s="72"/>
      <c r="AB92" s="72"/>
      <c r="AC92" s="72"/>
      <c r="AD92" s="72"/>
      <c r="AE92" s="72"/>
      <c r="AF92" s="72"/>
      <c r="AG92" s="72"/>
      <c r="AH92" s="72"/>
      <c r="AI92" s="72"/>
      <c r="AJ92" s="72"/>
      <c r="AK92" s="74"/>
      <c r="AL92" s="74"/>
      <c r="AM92" s="74"/>
      <c r="AN92" s="74"/>
      <c r="AO92" s="74"/>
      <c r="AP92" s="74"/>
      <c r="AQ92" s="74"/>
      <c r="AR92" s="74"/>
      <c r="AS92" s="74"/>
      <c r="AT92" s="74"/>
      <c r="AU92" s="74"/>
      <c r="AV92" s="74"/>
      <c r="AW92" s="74"/>
      <c r="AX92" s="74"/>
      <c r="AY92" s="74"/>
      <c r="AZ92" s="74"/>
      <c r="BA92" s="36"/>
      <c r="BB92"/>
      <c r="BC92" s="42">
        <f>SUM(BC73,BC89)</f>
        <v>26</v>
      </c>
      <c r="BD92" s="42">
        <f t="shared" ref="BD92:BF92" si="17">SUM(BD73,BD89)</f>
        <v>34</v>
      </c>
      <c r="BE92" s="42">
        <f t="shared" si="17"/>
        <v>31</v>
      </c>
      <c r="BF92" s="42">
        <f t="shared" si="17"/>
        <v>29</v>
      </c>
      <c r="BP92" s="12"/>
      <c r="BQ92" s="12"/>
    </row>
    <row r="93" spans="1:69" x14ac:dyDescent="0.2">
      <c r="A93" s="71" t="s">
        <v>94</v>
      </c>
      <c r="B93" s="71"/>
      <c r="C93" s="71"/>
      <c r="D93" s="71"/>
      <c r="E93" s="71"/>
      <c r="F93" s="71"/>
      <c r="G93" s="71"/>
      <c r="H93" s="71"/>
      <c r="I93" s="71"/>
      <c r="J93" s="71"/>
      <c r="K93" s="71"/>
      <c r="L93" s="71"/>
      <c r="M93" s="71"/>
      <c r="N93" s="71"/>
      <c r="O93" s="71"/>
      <c r="P93" s="71"/>
      <c r="Q93" s="58"/>
      <c r="R93" s="58"/>
      <c r="S93" s="58"/>
      <c r="T93" s="58"/>
      <c r="U93" s="58"/>
      <c r="V93" s="58"/>
      <c r="W93" s="58"/>
      <c r="X93" s="58"/>
      <c r="Y93" s="58"/>
      <c r="Z93" s="58"/>
      <c r="AA93" s="58"/>
      <c r="AB93" s="58"/>
      <c r="AC93" s="58"/>
      <c r="AD93" s="58"/>
      <c r="AE93" s="58"/>
      <c r="AF93" s="58"/>
      <c r="AG93" s="58"/>
      <c r="AH93" s="58"/>
      <c r="AI93" s="58"/>
      <c r="AJ93" s="58"/>
      <c r="AK93" s="73">
        <f>SUM(AK62,AK73,AK82)</f>
        <v>17.333333333333332</v>
      </c>
      <c r="AL93" s="54"/>
      <c r="AM93" s="54"/>
      <c r="AN93" s="54"/>
      <c r="AO93" s="54"/>
      <c r="AP93" s="54"/>
      <c r="AQ93" s="73">
        <f>SUM(AQ62,AQ73,AQ82)</f>
        <v>25.112781954887222</v>
      </c>
      <c r="AR93" s="54"/>
      <c r="AS93" s="54"/>
      <c r="AT93" s="54"/>
      <c r="AU93" s="54"/>
      <c r="AV93" s="54">
        <v>0</v>
      </c>
      <c r="AW93" s="54"/>
      <c r="AX93" s="54"/>
      <c r="AY93" s="54"/>
      <c r="AZ93" s="54"/>
      <c r="BA93" s="36"/>
      <c r="BB93"/>
      <c r="BP93" s="12"/>
      <c r="BQ93" s="12"/>
    </row>
    <row r="94" spans="1:69" x14ac:dyDescent="0.2">
      <c r="A94" s="71" t="s">
        <v>95</v>
      </c>
      <c r="B94" s="71"/>
      <c r="C94" s="71"/>
      <c r="D94" s="71"/>
      <c r="E94" s="71"/>
      <c r="F94" s="71"/>
      <c r="G94" s="71"/>
      <c r="H94" s="71"/>
      <c r="I94" s="71"/>
      <c r="J94" s="71"/>
      <c r="K94" s="71"/>
      <c r="L94" s="71"/>
      <c r="M94" s="71"/>
      <c r="N94" s="71"/>
      <c r="O94" s="71"/>
      <c r="P94" s="71"/>
      <c r="Q94" s="58"/>
      <c r="R94" s="58"/>
      <c r="S94" s="58"/>
      <c r="T94" s="58"/>
      <c r="U94" s="58"/>
      <c r="V94" s="58"/>
      <c r="W94" s="58"/>
      <c r="X94" s="58"/>
      <c r="Y94" s="58"/>
      <c r="Z94" s="58"/>
      <c r="AA94" s="58"/>
      <c r="AB94" s="58"/>
      <c r="AC94" s="58"/>
      <c r="AD94" s="58"/>
      <c r="AE94" s="58"/>
      <c r="AF94" s="58"/>
      <c r="AG94" s="58"/>
      <c r="AH94" s="58"/>
      <c r="AI94" s="58"/>
      <c r="AJ94" s="58"/>
      <c r="AK94" s="73">
        <f>SUM(AK62,AK73,AK89)</f>
        <v>17.333333333333332</v>
      </c>
      <c r="AL94" s="54"/>
      <c r="AM94" s="54"/>
      <c r="AN94" s="54"/>
      <c r="AO94" s="54"/>
      <c r="AP94" s="54"/>
      <c r="AQ94" s="73">
        <f>SUM(AQ62,AQ73,AQ89)</f>
        <v>25.112781954887218</v>
      </c>
      <c r="AR94" s="54"/>
      <c r="AS94" s="54"/>
      <c r="AT94" s="54"/>
      <c r="AU94" s="54"/>
      <c r="AV94" s="54">
        <v>0</v>
      </c>
      <c r="AW94" s="54"/>
      <c r="AX94" s="54"/>
      <c r="AY94" s="54"/>
      <c r="AZ94" s="54"/>
      <c r="BA94" s="36"/>
      <c r="BB94"/>
      <c r="BP94" s="12"/>
      <c r="BQ94" s="12"/>
    </row>
    <row r="95" spans="1:69" x14ac:dyDescent="0.2">
      <c r="A95" s="71" t="s">
        <v>51</v>
      </c>
      <c r="B95" s="71"/>
      <c r="C95" s="71"/>
      <c r="D95" s="71"/>
      <c r="E95" s="71"/>
      <c r="F95" s="71"/>
      <c r="G95" s="71"/>
      <c r="H95" s="71"/>
      <c r="I95" s="71"/>
      <c r="J95" s="71"/>
      <c r="K95" s="71"/>
      <c r="L95" s="71"/>
      <c r="M95" s="71"/>
      <c r="N95" s="71"/>
      <c r="O95" s="71"/>
      <c r="P95" s="71"/>
      <c r="Q95" s="58">
        <f>Q62+Q73</f>
        <v>6</v>
      </c>
      <c r="R95" s="58"/>
      <c r="S95" s="58"/>
      <c r="T95" s="58"/>
      <c r="U95" s="58"/>
      <c r="V95" s="58"/>
      <c r="W95" s="58"/>
      <c r="X95" s="58"/>
      <c r="Y95" s="58"/>
      <c r="Z95" s="58"/>
      <c r="AA95" s="58"/>
      <c r="AB95" s="58"/>
      <c r="AC95" s="58"/>
      <c r="AD95" s="58"/>
      <c r="AE95" s="58"/>
      <c r="AF95" s="58"/>
      <c r="AG95" s="58"/>
      <c r="AH95" s="58"/>
      <c r="AI95" s="58"/>
      <c r="AJ95" s="58"/>
      <c r="AK95" s="55">
        <v>2</v>
      </c>
      <c r="AL95" s="55"/>
      <c r="AM95" s="55"/>
      <c r="AN95" s="55"/>
      <c r="AO95" s="55"/>
      <c r="AP95" s="55"/>
      <c r="AQ95" s="55">
        <v>3</v>
      </c>
      <c r="AR95" s="55"/>
      <c r="AS95" s="55"/>
      <c r="AT95" s="55"/>
      <c r="AU95" s="55"/>
      <c r="AV95" s="55">
        <v>0</v>
      </c>
      <c r="AW95" s="55"/>
      <c r="AX95" s="55"/>
      <c r="AY95" s="55"/>
      <c r="AZ95" s="55"/>
      <c r="BA95" s="36"/>
      <c r="BB95"/>
      <c r="BP95" s="12"/>
      <c r="BQ95" s="12"/>
    </row>
    <row r="96" spans="1:69" x14ac:dyDescent="0.2">
      <c r="A96" s="71" t="s">
        <v>52</v>
      </c>
      <c r="B96" s="71"/>
      <c r="C96" s="71"/>
      <c r="D96" s="71"/>
      <c r="E96" s="71"/>
      <c r="F96" s="71"/>
      <c r="G96" s="71"/>
      <c r="H96" s="71"/>
      <c r="I96" s="71"/>
      <c r="J96" s="71"/>
      <c r="K96" s="71"/>
      <c r="L96" s="71"/>
      <c r="M96" s="71"/>
      <c r="N96" s="71"/>
      <c r="O96" s="71"/>
      <c r="P96" s="71"/>
      <c r="Q96" s="58"/>
      <c r="R96" s="58"/>
      <c r="S96" s="72">
        <f>S62+S73+S82</f>
        <v>18</v>
      </c>
      <c r="T96" s="72"/>
      <c r="U96" s="58"/>
      <c r="V96" s="58"/>
      <c r="W96" s="58"/>
      <c r="X96" s="58"/>
      <c r="Y96" s="58"/>
      <c r="Z96" s="58"/>
      <c r="AA96" s="58"/>
      <c r="AB96" s="58"/>
      <c r="AC96" s="58"/>
      <c r="AD96" s="58"/>
      <c r="AE96" s="58"/>
      <c r="AF96" s="58"/>
      <c r="AG96" s="58"/>
      <c r="AH96" s="58"/>
      <c r="AI96" s="58"/>
      <c r="AJ96" s="58"/>
      <c r="AK96" s="55">
        <v>6</v>
      </c>
      <c r="AL96" s="55"/>
      <c r="AM96" s="55"/>
      <c r="AN96" s="55"/>
      <c r="AO96" s="55"/>
      <c r="AP96" s="55"/>
      <c r="AQ96" s="55">
        <v>6</v>
      </c>
      <c r="AR96" s="55"/>
      <c r="AS96" s="55"/>
      <c r="AT96" s="55"/>
      <c r="AU96" s="55"/>
      <c r="AV96" s="55">
        <v>3</v>
      </c>
      <c r="AW96" s="55"/>
      <c r="AX96" s="55"/>
      <c r="AY96" s="55"/>
      <c r="AZ96" s="55"/>
      <c r="BA96" s="36"/>
      <c r="BB96"/>
      <c r="BP96" s="12"/>
      <c r="BQ96" s="12"/>
    </row>
    <row r="97" spans="1:69" customFormat="1" ht="15" customHeight="1" x14ac:dyDescent="0.2">
      <c r="A97" s="71" t="s">
        <v>71</v>
      </c>
      <c r="B97" s="71"/>
      <c r="C97" s="71"/>
      <c r="D97" s="71"/>
      <c r="E97" s="71"/>
      <c r="F97" s="71"/>
      <c r="G97" s="71"/>
      <c r="H97" s="71"/>
      <c r="I97" s="71"/>
      <c r="J97" s="71"/>
      <c r="K97" s="71"/>
      <c r="L97" s="71"/>
      <c r="M97" s="71"/>
      <c r="N97" s="71"/>
      <c r="O97" s="71"/>
      <c r="P97" s="71"/>
      <c r="Q97" s="58"/>
      <c r="R97" s="58"/>
      <c r="S97" s="58"/>
      <c r="T97" s="58"/>
      <c r="U97" s="58"/>
      <c r="V97" s="58"/>
      <c r="W97" s="58"/>
      <c r="X97" s="58"/>
      <c r="Y97" s="58"/>
      <c r="Z97" s="58"/>
      <c r="AA97" s="58"/>
      <c r="AB97" s="58"/>
      <c r="AC97" s="58"/>
      <c r="AD97" s="58"/>
      <c r="AE97" s="58"/>
      <c r="AF97" s="58"/>
      <c r="AG97" s="58"/>
      <c r="AH97" s="58"/>
      <c r="AI97" s="58"/>
      <c r="AJ97" s="58"/>
      <c r="AK97" s="55"/>
      <c r="AL97" s="55"/>
      <c r="AM97" s="55"/>
      <c r="AN97" s="55"/>
      <c r="AO97" s="55"/>
      <c r="AP97" s="55"/>
      <c r="AQ97" s="55"/>
      <c r="AR97" s="55"/>
      <c r="AS97" s="55"/>
      <c r="AT97" s="55"/>
      <c r="AU97" s="55"/>
      <c r="AV97" s="58">
        <v>1</v>
      </c>
      <c r="AW97" s="58"/>
      <c r="AX97" s="58"/>
      <c r="AY97" s="58"/>
      <c r="AZ97" s="58"/>
      <c r="BA97" s="36"/>
    </row>
    <row r="98" spans="1:69" s="24" customFormat="1" ht="7.5" customHeight="1" x14ac:dyDescent="0.2">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s="9"/>
      <c r="BB98" s="9"/>
    </row>
    <row r="99" spans="1:69" ht="16.5" customHeight="1" x14ac:dyDescent="0.25">
      <c r="A99" s="7"/>
      <c r="B99" s="8"/>
      <c r="C99" s="18" t="s">
        <v>132</v>
      </c>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24"/>
      <c r="AO99" s="9"/>
      <c r="AP99" s="9"/>
      <c r="AQ99" s="9"/>
      <c r="AR99" s="9"/>
      <c r="AS99" s="9"/>
      <c r="AT99" s="9"/>
      <c r="AU99" s="9"/>
      <c r="AV99" s="9"/>
      <c r="AW99" s="9"/>
      <c r="AX99" s="9"/>
      <c r="AY99" s="9"/>
      <c r="AZ99" s="9"/>
      <c r="BA99" s="17"/>
      <c r="BB99" s="17"/>
    </row>
    <row r="100" spans="1:69" ht="10.5" customHeight="1" x14ac:dyDescent="0.2">
      <c r="F100" s="17"/>
      <c r="G100" s="17"/>
      <c r="H100" s="17"/>
      <c r="I100" s="17"/>
      <c r="J100" s="17"/>
      <c r="K100" s="17"/>
      <c r="L100" s="17"/>
      <c r="M100" s="17"/>
      <c r="N100" s="17"/>
      <c r="O100" s="17"/>
      <c r="P100" s="17"/>
      <c r="Q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6"/>
      <c r="BB100" s="16"/>
    </row>
    <row r="101" spans="1:69" x14ac:dyDescent="0.2">
      <c r="E101" s="16"/>
      <c r="F101" s="16"/>
      <c r="G101" s="16"/>
      <c r="H101" s="16"/>
      <c r="I101" s="16"/>
      <c r="J101" s="16"/>
      <c r="K101" s="16"/>
      <c r="L101" s="16"/>
      <c r="M101" s="16"/>
      <c r="N101" s="16"/>
      <c r="O101" s="16"/>
      <c r="P101" s="16"/>
      <c r="Q101" s="16"/>
      <c r="R101" s="17" t="s">
        <v>80</v>
      </c>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row>
    <row r="102" spans="1:69" x14ac:dyDescent="0.2">
      <c r="E102" s="16"/>
      <c r="F102" s="16"/>
      <c r="G102" s="16"/>
      <c r="H102" s="16"/>
      <c r="I102" s="16"/>
      <c r="J102" s="16"/>
      <c r="K102" s="16"/>
      <c r="L102" s="16"/>
      <c r="M102" s="16"/>
      <c r="N102" s="16"/>
      <c r="O102" s="16"/>
      <c r="P102" s="16"/>
      <c r="Q102" s="16"/>
      <c r="R102" s="17"/>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row>
    <row r="103" spans="1:69" x14ac:dyDescent="0.2">
      <c r="E103" s="16"/>
      <c r="F103" s="16"/>
      <c r="G103" s="16"/>
      <c r="H103" s="16"/>
      <c r="I103" s="16"/>
      <c r="J103" s="16"/>
      <c r="K103" s="16"/>
      <c r="L103" s="16"/>
      <c r="M103" s="16"/>
      <c r="N103" s="16"/>
      <c r="O103" s="16"/>
      <c r="P103" s="16"/>
      <c r="Q103" s="16"/>
      <c r="R103" s="12" t="s">
        <v>121</v>
      </c>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row>
    <row r="104" spans="1:69" x14ac:dyDescent="0.2">
      <c r="E104" s="16"/>
      <c r="F104" s="16"/>
      <c r="G104" s="16"/>
      <c r="H104" s="16"/>
      <c r="I104" s="16"/>
      <c r="J104" s="16"/>
      <c r="K104" s="16"/>
      <c r="L104" s="16"/>
      <c r="M104" s="16"/>
      <c r="N104" s="16"/>
      <c r="O104" s="16"/>
      <c r="P104" s="16"/>
      <c r="Q104" s="16"/>
      <c r="R104" s="17"/>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row>
    <row r="105" spans="1:69" x14ac:dyDescent="0.2">
      <c r="E105" s="69" t="s">
        <v>66</v>
      </c>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row>
    <row r="106" spans="1:69" x14ac:dyDescent="0.2">
      <c r="E106" s="70" t="s">
        <v>67</v>
      </c>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row>
    <row r="108" spans="1:69" x14ac:dyDescent="0.2">
      <c r="E108" s="70" t="s">
        <v>110</v>
      </c>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row>
    <row r="111" spans="1:69" s="45" customFormat="1" ht="48" customHeight="1" x14ac:dyDescent="0.2">
      <c r="E111" s="47" t="s">
        <v>161</v>
      </c>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BC111" s="46"/>
      <c r="BD111" s="46"/>
      <c r="BE111" s="46"/>
      <c r="BF111" s="46"/>
      <c r="BG111" s="46"/>
      <c r="BH111" s="46"/>
      <c r="BI111" s="46"/>
      <c r="BJ111" s="46"/>
      <c r="BK111" s="46"/>
      <c r="BL111" s="46"/>
      <c r="BM111" s="46"/>
      <c r="BN111" s="46"/>
      <c r="BO111" s="46"/>
      <c r="BP111" s="46"/>
      <c r="BQ111" s="46"/>
    </row>
    <row r="112" spans="1:69" customFormat="1" x14ac:dyDescent="0.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3"/>
    </row>
    <row r="113" spans="53:53" customFormat="1" x14ac:dyDescent="0.2">
      <c r="BA113" s="13"/>
    </row>
    <row r="114" spans="53:53" customFormat="1" x14ac:dyDescent="0.2">
      <c r="BA114" s="13"/>
    </row>
    <row r="115" spans="53:53" customFormat="1" x14ac:dyDescent="0.2">
      <c r="BA115" s="13"/>
    </row>
    <row r="116" spans="53:53" customFormat="1" x14ac:dyDescent="0.2">
      <c r="BA116" s="13"/>
    </row>
    <row r="117" spans="53:53" customFormat="1" x14ac:dyDescent="0.2">
      <c r="BA117" s="13"/>
    </row>
    <row r="118" spans="53:53" customFormat="1" x14ac:dyDescent="0.2">
      <c r="BA118" s="13"/>
    </row>
    <row r="119" spans="53:53" customFormat="1" x14ac:dyDescent="0.2">
      <c r="BA119" s="13"/>
    </row>
    <row r="120" spans="53:53" customFormat="1" x14ac:dyDescent="0.2">
      <c r="BA120" s="13"/>
    </row>
    <row r="121" spans="53:53" customFormat="1" x14ac:dyDescent="0.2">
      <c r="BA121" s="13"/>
    </row>
    <row r="122" spans="53:53" customFormat="1" x14ac:dyDescent="0.2">
      <c r="BA122" s="13"/>
    </row>
    <row r="123" spans="53:53" customFormat="1" x14ac:dyDescent="0.2">
      <c r="BA123" s="13"/>
    </row>
    <row r="124" spans="53:53" customFormat="1" x14ac:dyDescent="0.2">
      <c r="BA124" s="13"/>
    </row>
    <row r="125" spans="53:53" customFormat="1" x14ac:dyDescent="0.2">
      <c r="BA125" s="13"/>
    </row>
    <row r="126" spans="53:53" customFormat="1" x14ac:dyDescent="0.2">
      <c r="BA126" s="13"/>
    </row>
    <row r="127" spans="53:53" customFormat="1" x14ac:dyDescent="0.2">
      <c r="BA127" s="13"/>
    </row>
    <row r="128" spans="53:53" customFormat="1" x14ac:dyDescent="0.2">
      <c r="BA128" s="13"/>
    </row>
    <row r="129" spans="53:53" customFormat="1" x14ac:dyDescent="0.2">
      <c r="BA129" s="13"/>
    </row>
    <row r="130" spans="53:53" customFormat="1" x14ac:dyDescent="0.2">
      <c r="BA130" s="13"/>
    </row>
    <row r="131" spans="53:53" customFormat="1" x14ac:dyDescent="0.2">
      <c r="BA131" s="13"/>
    </row>
    <row r="132" spans="53:53" customFormat="1" x14ac:dyDescent="0.2">
      <c r="BA132" s="13"/>
    </row>
    <row r="133" spans="53:53" customFormat="1" x14ac:dyDescent="0.2">
      <c r="BA133" s="13"/>
    </row>
    <row r="134" spans="53:53" customFormat="1" x14ac:dyDescent="0.2">
      <c r="BA134" s="13"/>
    </row>
    <row r="135" spans="53:53" customFormat="1" x14ac:dyDescent="0.2">
      <c r="BA135" s="13"/>
    </row>
    <row r="136" spans="53:53" customFormat="1" x14ac:dyDescent="0.2">
      <c r="BA136" s="13"/>
    </row>
    <row r="137" spans="53:53" customFormat="1" x14ac:dyDescent="0.2">
      <c r="BA137" s="13"/>
    </row>
    <row r="138" spans="53:53" customFormat="1" x14ac:dyDescent="0.2">
      <c r="BA138" s="13"/>
    </row>
    <row r="139" spans="53:53" customFormat="1" x14ac:dyDescent="0.2">
      <c r="BA139" s="13"/>
    </row>
    <row r="140" spans="53:53" customFormat="1" x14ac:dyDescent="0.2">
      <c r="BA140" s="13"/>
    </row>
    <row r="141" spans="53:53" customFormat="1" x14ac:dyDescent="0.2">
      <c r="BA141" s="13"/>
    </row>
    <row r="142" spans="53:53" customFormat="1" x14ac:dyDescent="0.2">
      <c r="BA142" s="13"/>
    </row>
    <row r="143" spans="53:53" customFormat="1" x14ac:dyDescent="0.2">
      <c r="BA143" s="13"/>
    </row>
    <row r="144" spans="53:53" customFormat="1" x14ac:dyDescent="0.2">
      <c r="BA144" s="13"/>
    </row>
    <row r="145" spans="53:53" customFormat="1" x14ac:dyDescent="0.2">
      <c r="BA145" s="13"/>
    </row>
    <row r="146" spans="53:53" customFormat="1" x14ac:dyDescent="0.2">
      <c r="BA146" s="13"/>
    </row>
    <row r="147" spans="53:53" customFormat="1" x14ac:dyDescent="0.2">
      <c r="BA147" s="13"/>
    </row>
    <row r="148" spans="53:53" customFormat="1" x14ac:dyDescent="0.2">
      <c r="BA148" s="13"/>
    </row>
    <row r="149" spans="53:53" customFormat="1" x14ac:dyDescent="0.2">
      <c r="BA149" s="13"/>
    </row>
    <row r="150" spans="53:53" customFormat="1" x14ac:dyDescent="0.2">
      <c r="BA150" s="13"/>
    </row>
    <row r="151" spans="53:53" customFormat="1" x14ac:dyDescent="0.2">
      <c r="BA151" s="13"/>
    </row>
    <row r="152" spans="53:53" customFormat="1" x14ac:dyDescent="0.2">
      <c r="BA152" s="13"/>
    </row>
    <row r="153" spans="53:53" customFormat="1" x14ac:dyDescent="0.2">
      <c r="BA153" s="13"/>
    </row>
    <row r="154" spans="53:53" customFormat="1" x14ac:dyDescent="0.2">
      <c r="BA154" s="13"/>
    </row>
    <row r="155" spans="53:53" customFormat="1" x14ac:dyDescent="0.2">
      <c r="BA155" s="13"/>
    </row>
    <row r="156" spans="53:53" customFormat="1" x14ac:dyDescent="0.2">
      <c r="BA156" s="13"/>
    </row>
    <row r="157" spans="53:53" customFormat="1" x14ac:dyDescent="0.2">
      <c r="BA157" s="13"/>
    </row>
    <row r="158" spans="53:53" customFormat="1" x14ac:dyDescent="0.2">
      <c r="BA158" s="13"/>
    </row>
    <row r="159" spans="53:53" customFormat="1" x14ac:dyDescent="0.2">
      <c r="BA159" s="13"/>
    </row>
    <row r="160" spans="53:53" customFormat="1" x14ac:dyDescent="0.2">
      <c r="BA160" s="13"/>
    </row>
    <row r="161" spans="53:53" customFormat="1" x14ac:dyDescent="0.2">
      <c r="BA161" s="13"/>
    </row>
    <row r="162" spans="53:53" customFormat="1" x14ac:dyDescent="0.2">
      <c r="BA162" s="13"/>
    </row>
    <row r="163" spans="53:53" customFormat="1" x14ac:dyDescent="0.2">
      <c r="BA163" s="13"/>
    </row>
    <row r="164" spans="53:53" customFormat="1" x14ac:dyDescent="0.2">
      <c r="BA164" s="13"/>
    </row>
    <row r="165" spans="53:53" customFormat="1" x14ac:dyDescent="0.2">
      <c r="BA165" s="13"/>
    </row>
    <row r="166" spans="53:53" customFormat="1" x14ac:dyDescent="0.2">
      <c r="BA166" s="13"/>
    </row>
    <row r="167" spans="53:53" customFormat="1" x14ac:dyDescent="0.2">
      <c r="BA167" s="13"/>
    </row>
    <row r="168" spans="53:53" customFormat="1" x14ac:dyDescent="0.2">
      <c r="BA168" s="13"/>
    </row>
    <row r="169" spans="53:53" customFormat="1" x14ac:dyDescent="0.2">
      <c r="BA169" s="13"/>
    </row>
    <row r="170" spans="53:53" customFormat="1" x14ac:dyDescent="0.2">
      <c r="BA170" s="13"/>
    </row>
    <row r="171" spans="53:53" customFormat="1" x14ac:dyDescent="0.2">
      <c r="BA171" s="13"/>
    </row>
    <row r="172" spans="53:53" customFormat="1" x14ac:dyDescent="0.2">
      <c r="BA172" s="13"/>
    </row>
    <row r="173" spans="53:53" customFormat="1" x14ac:dyDescent="0.2">
      <c r="BA173" s="13"/>
    </row>
    <row r="174" spans="53:53" customFormat="1" x14ac:dyDescent="0.2">
      <c r="BA174" s="13"/>
    </row>
    <row r="175" spans="53:53" customFormat="1" x14ac:dyDescent="0.2">
      <c r="BA175" s="13"/>
    </row>
    <row r="176" spans="53:53" customFormat="1" x14ac:dyDescent="0.2">
      <c r="BA176" s="13"/>
    </row>
    <row r="177" spans="53:53" customFormat="1" x14ac:dyDescent="0.2">
      <c r="BA177" s="13"/>
    </row>
    <row r="178" spans="53:53" customFormat="1" x14ac:dyDescent="0.2">
      <c r="BA178" s="13"/>
    </row>
    <row r="179" spans="53:53" customFormat="1" x14ac:dyDescent="0.2">
      <c r="BA179" s="13"/>
    </row>
    <row r="180" spans="53:53" customFormat="1" x14ac:dyDescent="0.2">
      <c r="BA180" s="13"/>
    </row>
    <row r="181" spans="53:53" customFormat="1" x14ac:dyDescent="0.2">
      <c r="BA181" s="13"/>
    </row>
    <row r="182" spans="53:53" customFormat="1" x14ac:dyDescent="0.2">
      <c r="BA182" s="13"/>
    </row>
    <row r="183" spans="53:53" customFormat="1" x14ac:dyDescent="0.2">
      <c r="BA183" s="13"/>
    </row>
    <row r="184" spans="53:53" customFormat="1" x14ac:dyDescent="0.2">
      <c r="BA184" s="13"/>
    </row>
    <row r="185" spans="53:53" customFormat="1" x14ac:dyDescent="0.2">
      <c r="BA185" s="13"/>
    </row>
    <row r="186" spans="53:53" customFormat="1" x14ac:dyDescent="0.2">
      <c r="BA186" s="13"/>
    </row>
    <row r="187" spans="53:53" customFormat="1" x14ac:dyDescent="0.2">
      <c r="BA187" s="13"/>
    </row>
    <row r="188" spans="53:53" customFormat="1" x14ac:dyDescent="0.2">
      <c r="BA188" s="13"/>
    </row>
    <row r="189" spans="53:53" customFormat="1" x14ac:dyDescent="0.2">
      <c r="BA189" s="13"/>
    </row>
    <row r="190" spans="53:53" customFormat="1" x14ac:dyDescent="0.2">
      <c r="BA190" s="13"/>
    </row>
    <row r="191" spans="53:53" customFormat="1" x14ac:dyDescent="0.2">
      <c r="BA191" s="13"/>
    </row>
    <row r="192" spans="53:53" customFormat="1" x14ac:dyDescent="0.2">
      <c r="BA192" s="13"/>
    </row>
    <row r="193" spans="53:53" customFormat="1" x14ac:dyDescent="0.2">
      <c r="BA193" s="13"/>
    </row>
    <row r="194" spans="53:53" customFormat="1" x14ac:dyDescent="0.2">
      <c r="BA194" s="13"/>
    </row>
    <row r="195" spans="53:53" customFormat="1" x14ac:dyDescent="0.2">
      <c r="BA195" s="13"/>
    </row>
    <row r="196" spans="53:53" customFormat="1" x14ac:dyDescent="0.2">
      <c r="BA196" s="13"/>
    </row>
    <row r="197" spans="53:53" customFormat="1" x14ac:dyDescent="0.2">
      <c r="BA197" s="13"/>
    </row>
    <row r="198" spans="53:53" customFormat="1" x14ac:dyDescent="0.2">
      <c r="BA198" s="13"/>
    </row>
    <row r="199" spans="53:53" customFormat="1" x14ac:dyDescent="0.2">
      <c r="BA199" s="13"/>
    </row>
    <row r="200" spans="53:53" customFormat="1" x14ac:dyDescent="0.2">
      <c r="BA200" s="13"/>
    </row>
    <row r="201" spans="53:53" customFormat="1" x14ac:dyDescent="0.2">
      <c r="BA201" s="13"/>
    </row>
    <row r="202" spans="53:53" customFormat="1" x14ac:dyDescent="0.2">
      <c r="BA202" s="13"/>
    </row>
    <row r="203" spans="53:53" customFormat="1" x14ac:dyDescent="0.2">
      <c r="BA203" s="13"/>
    </row>
    <row r="204" spans="53:53" customFormat="1" x14ac:dyDescent="0.2">
      <c r="BA204" s="13"/>
    </row>
    <row r="205" spans="53:53" customFormat="1" x14ac:dyDescent="0.2">
      <c r="BA205" s="13"/>
    </row>
    <row r="206" spans="53:53" customFormat="1" x14ac:dyDescent="0.2">
      <c r="BA206" s="13"/>
    </row>
    <row r="207" spans="53:53" customFormat="1" x14ac:dyDescent="0.2">
      <c r="BA207" s="13"/>
    </row>
    <row r="208" spans="53:53" customFormat="1" x14ac:dyDescent="0.2">
      <c r="BA208" s="13"/>
    </row>
    <row r="209" spans="53:53" customFormat="1" x14ac:dyDescent="0.2">
      <c r="BA209" s="13"/>
    </row>
    <row r="210" spans="53:53" customFormat="1" x14ac:dyDescent="0.2">
      <c r="BA210" s="13"/>
    </row>
    <row r="211" spans="53:53" customFormat="1" x14ac:dyDescent="0.2">
      <c r="BA211" s="13"/>
    </row>
    <row r="212" spans="53:53" customFormat="1" x14ac:dyDescent="0.2">
      <c r="BA212" s="13"/>
    </row>
    <row r="213" spans="53:53" customFormat="1" x14ac:dyDescent="0.2">
      <c r="BA213" s="13"/>
    </row>
    <row r="214" spans="53:53" customFormat="1" x14ac:dyDescent="0.2">
      <c r="BA214" s="13"/>
    </row>
    <row r="215" spans="53:53" customFormat="1" x14ac:dyDescent="0.2">
      <c r="BA215" s="13"/>
    </row>
    <row r="216" spans="53:53" customFormat="1" x14ac:dyDescent="0.2">
      <c r="BA216" s="13"/>
    </row>
    <row r="217" spans="53:53" customFormat="1" x14ac:dyDescent="0.2">
      <c r="BA217" s="13"/>
    </row>
    <row r="218" spans="53:53" customFormat="1" x14ac:dyDescent="0.2">
      <c r="BA218" s="13"/>
    </row>
    <row r="219" spans="53:53" customFormat="1" x14ac:dyDescent="0.2">
      <c r="BA219" s="13"/>
    </row>
    <row r="220" spans="53:53" customFormat="1" x14ac:dyDescent="0.2">
      <c r="BA220" s="13"/>
    </row>
    <row r="221" spans="53:53" customFormat="1" x14ac:dyDescent="0.2">
      <c r="BA221" s="13"/>
    </row>
    <row r="222" spans="53:53" customFormat="1" x14ac:dyDescent="0.2">
      <c r="BA222" s="13"/>
    </row>
    <row r="223" spans="53:53" customFormat="1" x14ac:dyDescent="0.2">
      <c r="BA223" s="13"/>
    </row>
    <row r="224" spans="53:53" customFormat="1" x14ac:dyDescent="0.2">
      <c r="BA224" s="13"/>
    </row>
    <row r="225" spans="53:53" customFormat="1" x14ac:dyDescent="0.2">
      <c r="BA225" s="13"/>
    </row>
    <row r="226" spans="53:53" customFormat="1" x14ac:dyDescent="0.2">
      <c r="BA226" s="13"/>
    </row>
    <row r="227" spans="53:53" customFormat="1" x14ac:dyDescent="0.2">
      <c r="BA227" s="13"/>
    </row>
    <row r="228" spans="53:53" customFormat="1" x14ac:dyDescent="0.2">
      <c r="BA228" s="13"/>
    </row>
    <row r="229" spans="53:53" customFormat="1" x14ac:dyDescent="0.2">
      <c r="BA229" s="13"/>
    </row>
    <row r="230" spans="53:53" customFormat="1" x14ac:dyDescent="0.2">
      <c r="BA230" s="13"/>
    </row>
    <row r="231" spans="53:53" customFormat="1" x14ac:dyDescent="0.2">
      <c r="BA231" s="13"/>
    </row>
    <row r="232" spans="53:53" customFormat="1" x14ac:dyDescent="0.2">
      <c r="BA232" s="13"/>
    </row>
    <row r="233" spans="53:53" customFormat="1" x14ac:dyDescent="0.2">
      <c r="BA233" s="13"/>
    </row>
    <row r="234" spans="53:53" customFormat="1" x14ac:dyDescent="0.2">
      <c r="BA234" s="13"/>
    </row>
    <row r="235" spans="53:53" customFormat="1" x14ac:dyDescent="0.2">
      <c r="BA235" s="13"/>
    </row>
    <row r="236" spans="53:53" customFormat="1" x14ac:dyDescent="0.2">
      <c r="BA236" s="13"/>
    </row>
    <row r="237" spans="53:53" customFormat="1" x14ac:dyDescent="0.2">
      <c r="BA237" s="13"/>
    </row>
    <row r="238" spans="53:53" customFormat="1" x14ac:dyDescent="0.2">
      <c r="BA238" s="13"/>
    </row>
    <row r="239" spans="53:53" customFormat="1" x14ac:dyDescent="0.2">
      <c r="BA239" s="13"/>
    </row>
    <row r="240" spans="53:53" customFormat="1" x14ac:dyDescent="0.2">
      <c r="BA240" s="13"/>
    </row>
    <row r="241" spans="53:53" customFormat="1" x14ac:dyDescent="0.2">
      <c r="BA241" s="13"/>
    </row>
    <row r="242" spans="53:53" customFormat="1" x14ac:dyDescent="0.2">
      <c r="BA242" s="13"/>
    </row>
    <row r="243" spans="53:53" customFormat="1" x14ac:dyDescent="0.2">
      <c r="BA243" s="13"/>
    </row>
    <row r="244" spans="53:53" customFormat="1" x14ac:dyDescent="0.2">
      <c r="BA244" s="13"/>
    </row>
    <row r="245" spans="53:53" customFormat="1" x14ac:dyDescent="0.2">
      <c r="BA245" s="13"/>
    </row>
    <row r="246" spans="53:53" customFormat="1" x14ac:dyDescent="0.2">
      <c r="BA246" s="13"/>
    </row>
    <row r="247" spans="53:53" customFormat="1" x14ac:dyDescent="0.2">
      <c r="BA247" s="13"/>
    </row>
    <row r="248" spans="53:53" customFormat="1" x14ac:dyDescent="0.2">
      <c r="BA248" s="13"/>
    </row>
    <row r="249" spans="53:53" customFormat="1" x14ac:dyDescent="0.2">
      <c r="BA249" s="13"/>
    </row>
    <row r="250" spans="53:53" customFormat="1" x14ac:dyDescent="0.2">
      <c r="BA250" s="13"/>
    </row>
    <row r="251" spans="53:53" customFormat="1" x14ac:dyDescent="0.2">
      <c r="BA251" s="13"/>
    </row>
    <row r="252" spans="53:53" customFormat="1" x14ac:dyDescent="0.2">
      <c r="BA252" s="13"/>
    </row>
    <row r="253" spans="53:53" customFormat="1" x14ac:dyDescent="0.2">
      <c r="BA253" s="13"/>
    </row>
    <row r="254" spans="53:53" customFormat="1" x14ac:dyDescent="0.2">
      <c r="BA254" s="13"/>
    </row>
    <row r="255" spans="53:53" customFormat="1" x14ac:dyDescent="0.2">
      <c r="BA255" s="13"/>
    </row>
    <row r="256" spans="53:53" customFormat="1" x14ac:dyDescent="0.2">
      <c r="BA256" s="13"/>
    </row>
    <row r="257" spans="53:53" customFormat="1" x14ac:dyDescent="0.2">
      <c r="BA257" s="13"/>
    </row>
    <row r="258" spans="53:53" customFormat="1" x14ac:dyDescent="0.2">
      <c r="BA258" s="13"/>
    </row>
    <row r="259" spans="53:53" customFormat="1" x14ac:dyDescent="0.2">
      <c r="BA259" s="13"/>
    </row>
    <row r="260" spans="53:53" customFormat="1" x14ac:dyDescent="0.2">
      <c r="BA260" s="13"/>
    </row>
    <row r="261" spans="53:53" customFormat="1" x14ac:dyDescent="0.2">
      <c r="BA261" s="13"/>
    </row>
    <row r="262" spans="53:53" customFormat="1" x14ac:dyDescent="0.2">
      <c r="BA262" s="13"/>
    </row>
    <row r="263" spans="53:53" customFormat="1" x14ac:dyDescent="0.2">
      <c r="BA263" s="13"/>
    </row>
    <row r="264" spans="53:53" customFormat="1" x14ac:dyDescent="0.2">
      <c r="BA264" s="13"/>
    </row>
    <row r="265" spans="53:53" customFormat="1" x14ac:dyDescent="0.2">
      <c r="BA265" s="13"/>
    </row>
    <row r="266" spans="53:53" customFormat="1" x14ac:dyDescent="0.2">
      <c r="BA266" s="13"/>
    </row>
    <row r="267" spans="53:53" customFormat="1" x14ac:dyDescent="0.2">
      <c r="BA267" s="13"/>
    </row>
    <row r="268" spans="53:53" customFormat="1" x14ac:dyDescent="0.2">
      <c r="BA268" s="13"/>
    </row>
    <row r="269" spans="53:53" customFormat="1" x14ac:dyDescent="0.2">
      <c r="BA269" s="13"/>
    </row>
    <row r="270" spans="53:53" customFormat="1" x14ac:dyDescent="0.2">
      <c r="BA270" s="13"/>
    </row>
    <row r="271" spans="53:53" customFormat="1" x14ac:dyDescent="0.2">
      <c r="BA271" s="13"/>
    </row>
    <row r="272" spans="53:53" customFormat="1" x14ac:dyDescent="0.2">
      <c r="BA272" s="13"/>
    </row>
    <row r="273" spans="53:53" customFormat="1" x14ac:dyDescent="0.2">
      <c r="BA273" s="13"/>
    </row>
    <row r="274" spans="53:53" customFormat="1" x14ac:dyDescent="0.2">
      <c r="BA274" s="13"/>
    </row>
    <row r="275" spans="53:53" customFormat="1" x14ac:dyDescent="0.2">
      <c r="BA275" s="13"/>
    </row>
    <row r="276" spans="53:53" customFormat="1" x14ac:dyDescent="0.2">
      <c r="BA276" s="13"/>
    </row>
    <row r="277" spans="53:53" customFormat="1" x14ac:dyDescent="0.2">
      <c r="BA277" s="13"/>
    </row>
    <row r="278" spans="53:53" customFormat="1" x14ac:dyDescent="0.2">
      <c r="BA278" s="13"/>
    </row>
    <row r="279" spans="53:53" customFormat="1" x14ac:dyDescent="0.2">
      <c r="BA279" s="13"/>
    </row>
    <row r="280" spans="53:53" customFormat="1" x14ac:dyDescent="0.2">
      <c r="BA280" s="13"/>
    </row>
    <row r="281" spans="53:53" customFormat="1" x14ac:dyDescent="0.2">
      <c r="BA281" s="13"/>
    </row>
    <row r="282" spans="53:53" customFormat="1" x14ac:dyDescent="0.2">
      <c r="BA282" s="13"/>
    </row>
    <row r="283" spans="53:53" customFormat="1" x14ac:dyDescent="0.2">
      <c r="BA283" s="13"/>
    </row>
    <row r="284" spans="53:53" customFormat="1" x14ac:dyDescent="0.2">
      <c r="BA284" s="13"/>
    </row>
    <row r="285" spans="53:53" customFormat="1" x14ac:dyDescent="0.2">
      <c r="BA285" s="13"/>
    </row>
    <row r="286" spans="53:53" customFormat="1" x14ac:dyDescent="0.2">
      <c r="BA286" s="13"/>
    </row>
    <row r="287" spans="53:53" customFormat="1" x14ac:dyDescent="0.2">
      <c r="BA287" s="13"/>
    </row>
    <row r="288" spans="53:53" customFormat="1" x14ac:dyDescent="0.2">
      <c r="BA288" s="13"/>
    </row>
    <row r="289" spans="1:53" customFormat="1" x14ac:dyDescent="0.2">
      <c r="BA289" s="13"/>
    </row>
    <row r="290" spans="1:53" customFormat="1" x14ac:dyDescent="0.2">
      <c r="BA290" s="13"/>
    </row>
    <row r="291" spans="1:53" customFormat="1" x14ac:dyDescent="0.2">
      <c r="BA291" s="13"/>
    </row>
    <row r="292" spans="1:53" customFormat="1" x14ac:dyDescent="0.2">
      <c r="BA292" s="13"/>
    </row>
    <row r="293" spans="1:53" customFormat="1" x14ac:dyDescent="0.2">
      <c r="BA293" s="13"/>
    </row>
    <row r="294" spans="1:53" customFormat="1" x14ac:dyDescent="0.2">
      <c r="BA294" s="13"/>
    </row>
    <row r="295" spans="1:53" customFormat="1" x14ac:dyDescent="0.2">
      <c r="BA295" s="13"/>
    </row>
    <row r="296" spans="1:53" customFormat="1" x14ac:dyDescent="0.2">
      <c r="BA296" s="13"/>
    </row>
    <row r="297" spans="1:53" customFormat="1" x14ac:dyDescent="0.2">
      <c r="BA297" s="13"/>
    </row>
    <row r="298" spans="1:53" customFormat="1" x14ac:dyDescent="0.2">
      <c r="BA298" s="13"/>
    </row>
    <row r="299" spans="1:53" customFormat="1" x14ac:dyDescent="0.2">
      <c r="BA299" s="13"/>
    </row>
    <row r="300" spans="1:53" customFormat="1" x14ac:dyDescent="0.2">
      <c r="BA300" s="13"/>
    </row>
    <row r="301" spans="1:53" customFormat="1" x14ac:dyDescent="0.2">
      <c r="BA301" s="13"/>
    </row>
    <row r="302" spans="1:53" customFormat="1" x14ac:dyDescent="0.2">
      <c r="BA302" s="13"/>
    </row>
    <row r="303" spans="1:53" x14ac:dyDescent="0.2">
      <c r="A303"/>
      <c r="B303"/>
      <c r="C3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row>
  </sheetData>
  <mergeCells count="657">
    <mergeCell ref="K18:AJ18"/>
    <mergeCell ref="B20:E20"/>
    <mergeCell ref="F20:I20"/>
    <mergeCell ref="J20:N20"/>
    <mergeCell ref="O20:R20"/>
    <mergeCell ref="S20:W20"/>
    <mergeCell ref="X20:AA20"/>
    <mergeCell ref="AB20:AE20"/>
    <mergeCell ref="AF20:AI20"/>
    <mergeCell ref="AJ20:AN20"/>
    <mergeCell ref="AO20:AR20"/>
    <mergeCell ref="AS20:AW20"/>
    <mergeCell ref="AX20:BA20"/>
    <mergeCell ref="A25:BA25"/>
    <mergeCell ref="F26:AT26"/>
    <mergeCell ref="S27:AE27"/>
    <mergeCell ref="AI27:BA27"/>
    <mergeCell ref="AU29:AY33"/>
    <mergeCell ref="AZ29:BA33"/>
    <mergeCell ref="AB29:AC33"/>
    <mergeCell ref="AD29:AE33"/>
    <mergeCell ref="AI29:AT33"/>
    <mergeCell ref="L29:M33"/>
    <mergeCell ref="N29:O33"/>
    <mergeCell ref="S29:AA33"/>
    <mergeCell ref="A29:A33"/>
    <mergeCell ref="B29:C33"/>
    <mergeCell ref="D29:E33"/>
    <mergeCell ref="F29:G33"/>
    <mergeCell ref="H29:I33"/>
    <mergeCell ref="J29:K33"/>
    <mergeCell ref="AB34:AC34"/>
    <mergeCell ref="AD34:AE34"/>
    <mergeCell ref="AI34:AT35"/>
    <mergeCell ref="AU34:AY35"/>
    <mergeCell ref="AZ34:BA35"/>
    <mergeCell ref="B35:C35"/>
    <mergeCell ref="D35:E35"/>
    <mergeCell ref="F35:G35"/>
    <mergeCell ref="H35:I35"/>
    <mergeCell ref="J35:K35"/>
    <mergeCell ref="B34:C34"/>
    <mergeCell ref="D34:E34"/>
    <mergeCell ref="F34:G34"/>
    <mergeCell ref="H34:I34"/>
    <mergeCell ref="J34:K34"/>
    <mergeCell ref="L34:M34"/>
    <mergeCell ref="N34:O34"/>
    <mergeCell ref="S34:AA34"/>
    <mergeCell ref="A45:C52"/>
    <mergeCell ref="D45:P52"/>
    <mergeCell ref="Q45:T46"/>
    <mergeCell ref="U45:V52"/>
    <mergeCell ref="W45:AJ46"/>
    <mergeCell ref="Q47:R52"/>
    <mergeCell ref="S47:T52"/>
    <mergeCell ref="L35:M35"/>
    <mergeCell ref="N35:O35"/>
    <mergeCell ref="S35:AA35"/>
    <mergeCell ref="AB35:AC35"/>
    <mergeCell ref="AD35:AE35"/>
    <mergeCell ref="AI36:AT37"/>
    <mergeCell ref="W47:X52"/>
    <mergeCell ref="Y47:AH47"/>
    <mergeCell ref="AI47:AJ52"/>
    <mergeCell ref="Y48:Z52"/>
    <mergeCell ref="AA48:AH48"/>
    <mergeCell ref="AA49:AB52"/>
    <mergeCell ref="AC49:AD52"/>
    <mergeCell ref="AU36:AY37"/>
    <mergeCell ref="AZ36:BA37"/>
    <mergeCell ref="AE49:AF52"/>
    <mergeCell ref="AG49:AH52"/>
    <mergeCell ref="AK49:AP49"/>
    <mergeCell ref="AQ49:AU49"/>
    <mergeCell ref="AV49:AZ49"/>
    <mergeCell ref="AK50:AZ50"/>
    <mergeCell ref="AK51:AP52"/>
    <mergeCell ref="AQ51:AU52"/>
    <mergeCell ref="AV51:AZ52"/>
    <mergeCell ref="AQ53:AU53"/>
    <mergeCell ref="AV53:AZ53"/>
    <mergeCell ref="A56:C56"/>
    <mergeCell ref="D56:P56"/>
    <mergeCell ref="Q56:R56"/>
    <mergeCell ref="S56:T56"/>
    <mergeCell ref="U56:V56"/>
    <mergeCell ref="Y53:Z53"/>
    <mergeCell ref="AA53:AB53"/>
    <mergeCell ref="AC53:AD53"/>
    <mergeCell ref="AE53:AF53"/>
    <mergeCell ref="AG53:AH53"/>
    <mergeCell ref="AI53:AJ53"/>
    <mergeCell ref="A53:C53"/>
    <mergeCell ref="D53:P53"/>
    <mergeCell ref="Q53:R53"/>
    <mergeCell ref="S53:T53"/>
    <mergeCell ref="U53:V53"/>
    <mergeCell ref="W53:X53"/>
    <mergeCell ref="AI56:AJ56"/>
    <mergeCell ref="AK56:AP56"/>
    <mergeCell ref="AQ56:AU56"/>
    <mergeCell ref="AV56:AZ56"/>
    <mergeCell ref="D57:P57"/>
    <mergeCell ref="Q57:R57"/>
    <mergeCell ref="S57:T57"/>
    <mergeCell ref="U57:V57"/>
    <mergeCell ref="W57:X57"/>
    <mergeCell ref="W56:X56"/>
    <mergeCell ref="Y56:Z56"/>
    <mergeCell ref="AA56:AB56"/>
    <mergeCell ref="AK53:AP53"/>
    <mergeCell ref="AA58:AB58"/>
    <mergeCell ref="AC56:AD56"/>
    <mergeCell ref="AE56:AF56"/>
    <mergeCell ref="AG56:AH56"/>
    <mergeCell ref="AK57:AP57"/>
    <mergeCell ref="AQ57:AU57"/>
    <mergeCell ref="AV57:AZ57"/>
    <mergeCell ref="A58:C58"/>
    <mergeCell ref="D58:P58"/>
    <mergeCell ref="Q58:R58"/>
    <mergeCell ref="S58:T58"/>
    <mergeCell ref="U58:V58"/>
    <mergeCell ref="W58:X58"/>
    <mergeCell ref="Y58:Z58"/>
    <mergeCell ref="Y57:Z57"/>
    <mergeCell ref="AA57:AB57"/>
    <mergeCell ref="AC57:AD57"/>
    <mergeCell ref="AE57:AF57"/>
    <mergeCell ref="AG57:AH57"/>
    <mergeCell ref="AI57:AJ57"/>
    <mergeCell ref="AQ58:AU58"/>
    <mergeCell ref="AV58:AZ58"/>
    <mergeCell ref="AC58:AD58"/>
    <mergeCell ref="A57:C57"/>
    <mergeCell ref="AI58:AJ58"/>
    <mergeCell ref="AK58:AP58"/>
    <mergeCell ref="AE60:AF60"/>
    <mergeCell ref="AG60:AH60"/>
    <mergeCell ref="AI60:AJ60"/>
    <mergeCell ref="AK60:AP60"/>
    <mergeCell ref="AQ60:AU60"/>
    <mergeCell ref="AV60:AZ60"/>
    <mergeCell ref="AV59:AZ59"/>
    <mergeCell ref="AE58:AF58"/>
    <mergeCell ref="AG58:AH58"/>
    <mergeCell ref="AE59:AF59"/>
    <mergeCell ref="AG59:AH59"/>
    <mergeCell ref="AI59:AJ59"/>
    <mergeCell ref="AK59:AP59"/>
    <mergeCell ref="AQ59:AU59"/>
    <mergeCell ref="AK61:AP61"/>
    <mergeCell ref="AQ61:AU61"/>
    <mergeCell ref="AV61:AZ61"/>
    <mergeCell ref="AC61:AD61"/>
    <mergeCell ref="AE61:AF61"/>
    <mergeCell ref="AG61:AH61"/>
    <mergeCell ref="AI61:AJ61"/>
    <mergeCell ref="AC60:AD60"/>
    <mergeCell ref="Y61:Z61"/>
    <mergeCell ref="AA61:AB61"/>
    <mergeCell ref="A61:C61"/>
    <mergeCell ref="D61:P61"/>
    <mergeCell ref="Q61:R61"/>
    <mergeCell ref="S61:T61"/>
    <mergeCell ref="U61:V61"/>
    <mergeCell ref="W61:X61"/>
    <mergeCell ref="AC59:AD59"/>
    <mergeCell ref="A60:C60"/>
    <mergeCell ref="D60:P60"/>
    <mergeCell ref="Q60:R60"/>
    <mergeCell ref="S60:T60"/>
    <mergeCell ref="U60:V60"/>
    <mergeCell ref="W60:X60"/>
    <mergeCell ref="Y60:Z60"/>
    <mergeCell ref="AA60:AB60"/>
    <mergeCell ref="A59:C59"/>
    <mergeCell ref="D59:P59"/>
    <mergeCell ref="Q59:R59"/>
    <mergeCell ref="S59:T59"/>
    <mergeCell ref="U59:V59"/>
    <mergeCell ref="W59:X59"/>
    <mergeCell ref="Y59:Z59"/>
    <mergeCell ref="AA59:AB59"/>
    <mergeCell ref="AE64:AF64"/>
    <mergeCell ref="AG64:AH64"/>
    <mergeCell ref="AI64:AJ64"/>
    <mergeCell ref="AK64:AP64"/>
    <mergeCell ref="A65:C65"/>
    <mergeCell ref="D65:P65"/>
    <mergeCell ref="Q65:R65"/>
    <mergeCell ref="S65:T65"/>
    <mergeCell ref="AE62:AF62"/>
    <mergeCell ref="AG62:AH62"/>
    <mergeCell ref="AI62:AJ62"/>
    <mergeCell ref="AK62:AP62"/>
    <mergeCell ref="A62:C62"/>
    <mergeCell ref="D62:P62"/>
    <mergeCell ref="Q62:R62"/>
    <mergeCell ref="S62:T62"/>
    <mergeCell ref="U62:V62"/>
    <mergeCell ref="W62:X62"/>
    <mergeCell ref="Y62:Z62"/>
    <mergeCell ref="A66:C66"/>
    <mergeCell ref="D66:P66"/>
    <mergeCell ref="Q66:R66"/>
    <mergeCell ref="S66:T66"/>
    <mergeCell ref="U66:V66"/>
    <mergeCell ref="W66:X66"/>
    <mergeCell ref="Y66:Z66"/>
    <mergeCell ref="AA66:AB66"/>
    <mergeCell ref="AA64:AB64"/>
    <mergeCell ref="A69:C69"/>
    <mergeCell ref="D69:P69"/>
    <mergeCell ref="Q69:R69"/>
    <mergeCell ref="S69:T69"/>
    <mergeCell ref="U69:V69"/>
    <mergeCell ref="W69:X69"/>
    <mergeCell ref="AQ72:AU72"/>
    <mergeCell ref="AV72:AZ72"/>
    <mergeCell ref="Q67:R67"/>
    <mergeCell ref="S67:T67"/>
    <mergeCell ref="U67:V67"/>
    <mergeCell ref="W67:X67"/>
    <mergeCell ref="Y67:Z67"/>
    <mergeCell ref="AA67:AB67"/>
    <mergeCell ref="AC67:AD67"/>
    <mergeCell ref="D72:P72"/>
    <mergeCell ref="Q72:R72"/>
    <mergeCell ref="S72:T72"/>
    <mergeCell ref="U72:V72"/>
    <mergeCell ref="W72:X72"/>
    <mergeCell ref="Y72:Z72"/>
    <mergeCell ref="Y69:Z69"/>
    <mergeCell ref="AA69:AB69"/>
    <mergeCell ref="AC69:AD69"/>
    <mergeCell ref="AC72:AD72"/>
    <mergeCell ref="AE72:AF72"/>
    <mergeCell ref="AG72:AH72"/>
    <mergeCell ref="AI72:AJ72"/>
    <mergeCell ref="AK72:AP72"/>
    <mergeCell ref="AV73:AZ73"/>
    <mergeCell ref="A74:AZ74"/>
    <mergeCell ref="A75:AZ75"/>
    <mergeCell ref="AC73:AD73"/>
    <mergeCell ref="AE73:AF73"/>
    <mergeCell ref="AG73:AH73"/>
    <mergeCell ref="AI73:AJ73"/>
    <mergeCell ref="AK73:AP73"/>
    <mergeCell ref="AQ73:AU73"/>
    <mergeCell ref="A73:C73"/>
    <mergeCell ref="D73:P73"/>
    <mergeCell ref="Q73:R73"/>
    <mergeCell ref="S73:T73"/>
    <mergeCell ref="U73:V73"/>
    <mergeCell ref="W73:X73"/>
    <mergeCell ref="Y73:Z73"/>
    <mergeCell ref="AA73:AB73"/>
    <mergeCell ref="AA72:AB72"/>
    <mergeCell ref="A72:C72"/>
    <mergeCell ref="AE76:AF76"/>
    <mergeCell ref="AG76:AH76"/>
    <mergeCell ref="AI76:AJ76"/>
    <mergeCell ref="AK76:AP76"/>
    <mergeCell ref="AQ76:AU76"/>
    <mergeCell ref="AV76:AZ76"/>
    <mergeCell ref="A76:C76"/>
    <mergeCell ref="D76:P76"/>
    <mergeCell ref="Q76:R76"/>
    <mergeCell ref="S76:T76"/>
    <mergeCell ref="U76:V76"/>
    <mergeCell ref="W76:X76"/>
    <mergeCell ref="Y76:Z76"/>
    <mergeCell ref="AA76:AB76"/>
    <mergeCell ref="AC76:AD76"/>
    <mergeCell ref="AK77:AP77"/>
    <mergeCell ref="AQ77:AU77"/>
    <mergeCell ref="AV77:AZ77"/>
    <mergeCell ref="A78:C78"/>
    <mergeCell ref="D78:P78"/>
    <mergeCell ref="Q78:R78"/>
    <mergeCell ref="S78:T78"/>
    <mergeCell ref="U78:V78"/>
    <mergeCell ref="W78:X78"/>
    <mergeCell ref="Y78:Z78"/>
    <mergeCell ref="Y77:Z77"/>
    <mergeCell ref="AA77:AB77"/>
    <mergeCell ref="AC77:AD77"/>
    <mergeCell ref="AE77:AF77"/>
    <mergeCell ref="AG77:AH77"/>
    <mergeCell ref="AI77:AJ77"/>
    <mergeCell ref="A77:C77"/>
    <mergeCell ref="D77:P77"/>
    <mergeCell ref="Q77:R77"/>
    <mergeCell ref="S77:T77"/>
    <mergeCell ref="U77:V77"/>
    <mergeCell ref="W77:X77"/>
    <mergeCell ref="AQ78:AU78"/>
    <mergeCell ref="AV78:AZ78"/>
    <mergeCell ref="A79:C79"/>
    <mergeCell ref="D79:P79"/>
    <mergeCell ref="Q79:R79"/>
    <mergeCell ref="S79:T79"/>
    <mergeCell ref="U79:V79"/>
    <mergeCell ref="W79:X79"/>
    <mergeCell ref="Y79:Z79"/>
    <mergeCell ref="AA79:AB79"/>
    <mergeCell ref="AA78:AB78"/>
    <mergeCell ref="AC78:AD78"/>
    <mergeCell ref="AE78:AF78"/>
    <mergeCell ref="AG78:AH78"/>
    <mergeCell ref="AI78:AJ78"/>
    <mergeCell ref="AK78:AP78"/>
    <mergeCell ref="AI80:AJ80"/>
    <mergeCell ref="AK80:AP80"/>
    <mergeCell ref="AQ80:AU80"/>
    <mergeCell ref="AV80:AZ80"/>
    <mergeCell ref="AV79:AZ79"/>
    <mergeCell ref="AC79:AD79"/>
    <mergeCell ref="AE79:AF79"/>
    <mergeCell ref="AG79:AH79"/>
    <mergeCell ref="AI79:AJ79"/>
    <mergeCell ref="AK79:AP79"/>
    <mergeCell ref="AQ79:AU79"/>
    <mergeCell ref="A80:C80"/>
    <mergeCell ref="D80:P80"/>
    <mergeCell ref="Q80:R80"/>
    <mergeCell ref="S80:T80"/>
    <mergeCell ref="U80:V80"/>
    <mergeCell ref="W80:X80"/>
    <mergeCell ref="Y80:Z80"/>
    <mergeCell ref="AA80:AB80"/>
    <mergeCell ref="AC80:AD80"/>
    <mergeCell ref="AK81:AP81"/>
    <mergeCell ref="AQ81:AU81"/>
    <mergeCell ref="AV81:AZ81"/>
    <mergeCell ref="A82:C82"/>
    <mergeCell ref="D82:P82"/>
    <mergeCell ref="Q82:R82"/>
    <mergeCell ref="S82:T82"/>
    <mergeCell ref="U82:V82"/>
    <mergeCell ref="W82:X82"/>
    <mergeCell ref="Y82:Z82"/>
    <mergeCell ref="Y81:Z81"/>
    <mergeCell ref="AA81:AB81"/>
    <mergeCell ref="AC81:AD81"/>
    <mergeCell ref="AE81:AF81"/>
    <mergeCell ref="AG81:AH81"/>
    <mergeCell ref="AI81:AJ81"/>
    <mergeCell ref="A81:C81"/>
    <mergeCell ref="D81:P81"/>
    <mergeCell ref="Q81:R81"/>
    <mergeCell ref="S81:T81"/>
    <mergeCell ref="U81:V81"/>
    <mergeCell ref="W81:X81"/>
    <mergeCell ref="AQ82:AU82"/>
    <mergeCell ref="AV82:AZ82"/>
    <mergeCell ref="AA82:AB82"/>
    <mergeCell ref="AC82:AD82"/>
    <mergeCell ref="AE82:AF82"/>
    <mergeCell ref="AG82:AH82"/>
    <mergeCell ref="AI82:AJ82"/>
    <mergeCell ref="AK82:AP82"/>
    <mergeCell ref="AQ84:AU84"/>
    <mergeCell ref="AV84:AZ84"/>
    <mergeCell ref="AC84:AD84"/>
    <mergeCell ref="AE84:AF84"/>
    <mergeCell ref="AG84:AH84"/>
    <mergeCell ref="AI84:AJ84"/>
    <mergeCell ref="AK84:AP84"/>
    <mergeCell ref="Q85:R85"/>
    <mergeCell ref="S85:T85"/>
    <mergeCell ref="U85:V85"/>
    <mergeCell ref="W85:X85"/>
    <mergeCell ref="Y85:Z85"/>
    <mergeCell ref="AA85:AB85"/>
    <mergeCell ref="AA84:AB84"/>
    <mergeCell ref="A83:AZ83"/>
    <mergeCell ref="A84:C84"/>
    <mergeCell ref="D84:P84"/>
    <mergeCell ref="Q84:R84"/>
    <mergeCell ref="S84:T84"/>
    <mergeCell ref="U84:V84"/>
    <mergeCell ref="W84:X84"/>
    <mergeCell ref="Y84:Z84"/>
    <mergeCell ref="AQ88:AU88"/>
    <mergeCell ref="AV88:AZ88"/>
    <mergeCell ref="AI86:AJ86"/>
    <mergeCell ref="AK86:AP86"/>
    <mergeCell ref="AQ86:AU86"/>
    <mergeCell ref="AV86:AZ86"/>
    <mergeCell ref="AV85:AZ85"/>
    <mergeCell ref="A86:C86"/>
    <mergeCell ref="D86:P86"/>
    <mergeCell ref="Q86:R86"/>
    <mergeCell ref="S86:T86"/>
    <mergeCell ref="U86:V86"/>
    <mergeCell ref="W86:X86"/>
    <mergeCell ref="Y86:Z86"/>
    <mergeCell ref="AA86:AB86"/>
    <mergeCell ref="AC86:AD86"/>
    <mergeCell ref="AC85:AD85"/>
    <mergeCell ref="AE85:AF85"/>
    <mergeCell ref="AG85:AH85"/>
    <mergeCell ref="AI85:AJ85"/>
    <mergeCell ref="AK85:AP85"/>
    <mergeCell ref="AQ85:AU85"/>
    <mergeCell ref="A85:C85"/>
    <mergeCell ref="D85:P85"/>
    <mergeCell ref="AA89:AB89"/>
    <mergeCell ref="AA88:AB88"/>
    <mergeCell ref="AK87:AP87"/>
    <mergeCell ref="AQ87:AU87"/>
    <mergeCell ref="AV87:AZ87"/>
    <mergeCell ref="A88:C88"/>
    <mergeCell ref="D88:P88"/>
    <mergeCell ref="Q88:R88"/>
    <mergeCell ref="S88:T88"/>
    <mergeCell ref="U88:V88"/>
    <mergeCell ref="W88:X88"/>
    <mergeCell ref="Y88:Z88"/>
    <mergeCell ref="Y87:Z87"/>
    <mergeCell ref="AA87:AB87"/>
    <mergeCell ref="AC87:AD87"/>
    <mergeCell ref="AE87:AF87"/>
    <mergeCell ref="AG87:AH87"/>
    <mergeCell ref="AI87:AJ87"/>
    <mergeCell ref="A87:C87"/>
    <mergeCell ref="D87:P87"/>
    <mergeCell ref="Q87:R87"/>
    <mergeCell ref="S87:T87"/>
    <mergeCell ref="U87:V87"/>
    <mergeCell ref="W87:X87"/>
    <mergeCell ref="A89:C89"/>
    <mergeCell ref="D89:P89"/>
    <mergeCell ref="Q89:R89"/>
    <mergeCell ref="S89:T89"/>
    <mergeCell ref="U89:V89"/>
    <mergeCell ref="W89:X89"/>
    <mergeCell ref="Y89:Z89"/>
    <mergeCell ref="A91:P91"/>
    <mergeCell ref="Q91:R91"/>
    <mergeCell ref="S91:T91"/>
    <mergeCell ref="AC88:AD88"/>
    <mergeCell ref="AE88:AF88"/>
    <mergeCell ref="AG88:AH88"/>
    <mergeCell ref="AI88:AJ88"/>
    <mergeCell ref="AK88:AP88"/>
    <mergeCell ref="AV89:AZ89"/>
    <mergeCell ref="A90:P90"/>
    <mergeCell ref="Q90:R90"/>
    <mergeCell ref="S90:T90"/>
    <mergeCell ref="U90:V92"/>
    <mergeCell ref="W90:X92"/>
    <mergeCell ref="Y90:Z92"/>
    <mergeCell ref="AA90:AB92"/>
    <mergeCell ref="AC90:AD92"/>
    <mergeCell ref="AE90:AF92"/>
    <mergeCell ref="AC89:AD89"/>
    <mergeCell ref="AE89:AF89"/>
    <mergeCell ref="AG89:AH89"/>
    <mergeCell ref="AI89:AJ89"/>
    <mergeCell ref="AK89:AP89"/>
    <mergeCell ref="AQ89:AU89"/>
    <mergeCell ref="AV91:AZ91"/>
    <mergeCell ref="A92:P92"/>
    <mergeCell ref="Q92:R92"/>
    <mergeCell ref="AK91:AP91"/>
    <mergeCell ref="AQ91:AU91"/>
    <mergeCell ref="AI93:AJ93"/>
    <mergeCell ref="AK93:AP93"/>
    <mergeCell ref="AQ93:AU93"/>
    <mergeCell ref="AV93:AZ93"/>
    <mergeCell ref="A93:P93"/>
    <mergeCell ref="Q93:R93"/>
    <mergeCell ref="S93:T93"/>
    <mergeCell ref="U93:V93"/>
    <mergeCell ref="W93:X93"/>
    <mergeCell ref="Y93:Z93"/>
    <mergeCell ref="AA93:AB93"/>
    <mergeCell ref="AC93:AD93"/>
    <mergeCell ref="S92:T92"/>
    <mergeCell ref="AK92:AP92"/>
    <mergeCell ref="AQ92:AU92"/>
    <mergeCell ref="AV92:AZ92"/>
    <mergeCell ref="AG90:AH92"/>
    <mergeCell ref="AI90:AJ92"/>
    <mergeCell ref="AK90:AP90"/>
    <mergeCell ref="AQ90:AU90"/>
    <mergeCell ref="AV90:AZ90"/>
    <mergeCell ref="AI95:AJ95"/>
    <mergeCell ref="AK95:AP95"/>
    <mergeCell ref="AQ95:AU95"/>
    <mergeCell ref="AV95:AZ95"/>
    <mergeCell ref="AQ94:AU94"/>
    <mergeCell ref="AV94:AZ94"/>
    <mergeCell ref="A95:P95"/>
    <mergeCell ref="Q95:R95"/>
    <mergeCell ref="S95:T95"/>
    <mergeCell ref="U95:V95"/>
    <mergeCell ref="W95:X95"/>
    <mergeCell ref="Y95:Z95"/>
    <mergeCell ref="AA95:AB95"/>
    <mergeCell ref="AC95:AD95"/>
    <mergeCell ref="AA94:AB94"/>
    <mergeCell ref="AC94:AD94"/>
    <mergeCell ref="AE94:AF94"/>
    <mergeCell ref="AG94:AH94"/>
    <mergeCell ref="AI94:AJ94"/>
    <mergeCell ref="AK94:AP94"/>
    <mergeCell ref="A94:P94"/>
    <mergeCell ref="Q94:R94"/>
    <mergeCell ref="S94:T94"/>
    <mergeCell ref="U94:V94"/>
    <mergeCell ref="AI97:AJ97"/>
    <mergeCell ref="AK97:AP97"/>
    <mergeCell ref="AQ97:AU97"/>
    <mergeCell ref="AV97:AZ97"/>
    <mergeCell ref="AQ96:AU96"/>
    <mergeCell ref="AV96:AZ96"/>
    <mergeCell ref="A97:P97"/>
    <mergeCell ref="Q97:R97"/>
    <mergeCell ref="S97:T97"/>
    <mergeCell ref="U97:V97"/>
    <mergeCell ref="W97:X97"/>
    <mergeCell ref="Y97:Z97"/>
    <mergeCell ref="AA97:AB97"/>
    <mergeCell ref="AC97:AD97"/>
    <mergeCell ref="AA96:AB96"/>
    <mergeCell ref="AC96:AD96"/>
    <mergeCell ref="AE96:AF96"/>
    <mergeCell ref="AG96:AH96"/>
    <mergeCell ref="AI96:AJ96"/>
    <mergeCell ref="AK96:AP96"/>
    <mergeCell ref="A96:P96"/>
    <mergeCell ref="Q96:R96"/>
    <mergeCell ref="S96:T96"/>
    <mergeCell ref="U96:V96"/>
    <mergeCell ref="E105:AG105"/>
    <mergeCell ref="E106:AG106"/>
    <mergeCell ref="E108:AG108"/>
    <mergeCell ref="A68:C68"/>
    <mergeCell ref="D68:P68"/>
    <mergeCell ref="Q68:R68"/>
    <mergeCell ref="S68:T68"/>
    <mergeCell ref="U68:V68"/>
    <mergeCell ref="W68:X68"/>
    <mergeCell ref="Y68:Z68"/>
    <mergeCell ref="AE97:AF97"/>
    <mergeCell ref="AG97:AH97"/>
    <mergeCell ref="W96:X96"/>
    <mergeCell ref="Y96:Z96"/>
    <mergeCell ref="AE95:AF95"/>
    <mergeCell ref="AG95:AH95"/>
    <mergeCell ref="W94:X94"/>
    <mergeCell ref="Y94:Z94"/>
    <mergeCell ref="AE93:AF93"/>
    <mergeCell ref="AG93:AH93"/>
    <mergeCell ref="AE86:AF86"/>
    <mergeCell ref="AG86:AH86"/>
    <mergeCell ref="AE80:AF80"/>
    <mergeCell ref="AG80:AH80"/>
    <mergeCell ref="AK45:BA46"/>
    <mergeCell ref="AK47:AU47"/>
    <mergeCell ref="AV47:BA47"/>
    <mergeCell ref="AK48:BA48"/>
    <mergeCell ref="BA51:BA52"/>
    <mergeCell ref="A54:BA54"/>
    <mergeCell ref="A55:BA55"/>
    <mergeCell ref="AA68:AB68"/>
    <mergeCell ref="AC68:AD68"/>
    <mergeCell ref="AE68:AF68"/>
    <mergeCell ref="AG68:AH68"/>
    <mergeCell ref="AI68:AJ68"/>
    <mergeCell ref="AK68:AP68"/>
    <mergeCell ref="AE67:AF67"/>
    <mergeCell ref="AG67:AH67"/>
    <mergeCell ref="AI67:AJ67"/>
    <mergeCell ref="AK67:AP67"/>
    <mergeCell ref="AQ67:AU67"/>
    <mergeCell ref="AV67:AZ67"/>
    <mergeCell ref="AV66:AZ66"/>
    <mergeCell ref="A67:C67"/>
    <mergeCell ref="D67:P67"/>
    <mergeCell ref="AC66:AD66"/>
    <mergeCell ref="AE66:AF66"/>
    <mergeCell ref="AQ71:AU71"/>
    <mergeCell ref="AV71:AZ71"/>
    <mergeCell ref="AC71:AD71"/>
    <mergeCell ref="AE71:AF71"/>
    <mergeCell ref="AG71:AH71"/>
    <mergeCell ref="AI71:AJ71"/>
    <mergeCell ref="AK71:AP71"/>
    <mergeCell ref="A71:C71"/>
    <mergeCell ref="A70:C70"/>
    <mergeCell ref="D70:P70"/>
    <mergeCell ref="Q70:R70"/>
    <mergeCell ref="S70:T70"/>
    <mergeCell ref="U70:V70"/>
    <mergeCell ref="W70:X70"/>
    <mergeCell ref="Y70:Z70"/>
    <mergeCell ref="AA71:AB71"/>
    <mergeCell ref="D71:P71"/>
    <mergeCell ref="Q71:R71"/>
    <mergeCell ref="S71:T71"/>
    <mergeCell ref="U71:V71"/>
    <mergeCell ref="W71:X71"/>
    <mergeCell ref="Y71:Z71"/>
    <mergeCell ref="AC62:AD62"/>
    <mergeCell ref="AQ70:AU70"/>
    <mergeCell ref="AV70:AZ70"/>
    <mergeCell ref="AA70:AB70"/>
    <mergeCell ref="AC70:AD70"/>
    <mergeCell ref="AE70:AF70"/>
    <mergeCell ref="AG70:AH70"/>
    <mergeCell ref="AI70:AJ70"/>
    <mergeCell ref="AK70:AP70"/>
    <mergeCell ref="AQ68:AU68"/>
    <mergeCell ref="AV68:AZ68"/>
    <mergeCell ref="AK69:AP69"/>
    <mergeCell ref="AQ69:AU69"/>
    <mergeCell ref="AV69:AZ69"/>
    <mergeCell ref="AE69:AF69"/>
    <mergeCell ref="AG69:AH69"/>
    <mergeCell ref="AI69:AJ69"/>
    <mergeCell ref="AG66:AH66"/>
    <mergeCell ref="AI66:AJ66"/>
    <mergeCell ref="AK66:AP66"/>
    <mergeCell ref="AQ66:AU66"/>
    <mergeCell ref="AQ64:AU64"/>
    <mergeCell ref="AV64:AZ64"/>
    <mergeCell ref="AC64:AD64"/>
    <mergeCell ref="E111:AG111"/>
    <mergeCell ref="A4:M4"/>
    <mergeCell ref="AQ65:AU65"/>
    <mergeCell ref="AV65:AZ65"/>
    <mergeCell ref="U65:V65"/>
    <mergeCell ref="W65:X65"/>
    <mergeCell ref="Y65:Z65"/>
    <mergeCell ref="AA65:AB65"/>
    <mergeCell ref="AC65:AD65"/>
    <mergeCell ref="AE65:AF65"/>
    <mergeCell ref="AG65:AH65"/>
    <mergeCell ref="AI65:AJ65"/>
    <mergeCell ref="AK65:AP65"/>
    <mergeCell ref="AQ62:AU62"/>
    <mergeCell ref="AV62:AZ62"/>
    <mergeCell ref="A63:AZ63"/>
    <mergeCell ref="A64:C64"/>
    <mergeCell ref="D64:P64"/>
    <mergeCell ref="Q64:R64"/>
    <mergeCell ref="S64:T64"/>
    <mergeCell ref="U64:V64"/>
    <mergeCell ref="W64:X64"/>
    <mergeCell ref="Y64:Z64"/>
    <mergeCell ref="AA62:AB62"/>
  </mergeCells>
  <pageMargins left="0.51181102362204722" right="0.51181102362204722" top="0.55118110236220474" bottom="0.55118110236220474" header="0.11811023622047245" footer="0.11811023622047245"/>
  <pageSetup paperSize="9" scale="73" fitToHeight="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ФТ 2019 120 кред</vt:lpstr>
    </vt:vector>
  </TitlesOfParts>
  <Company>NUFVSU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WiZaRd</dc:creator>
  <cp:lastModifiedBy>Elena</cp:lastModifiedBy>
  <cp:lastPrinted>2019-09-13T10:00:16Z</cp:lastPrinted>
  <dcterms:created xsi:type="dcterms:W3CDTF">2013-01-28T09:47:12Z</dcterms:created>
  <dcterms:modified xsi:type="dcterms:W3CDTF">2019-11-18T10:41:43Z</dcterms:modified>
</cp:coreProperties>
</file>